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User\Desktop\პარტია-2021წელი\"/>
    </mc:Choice>
  </mc:AlternateContent>
  <bookViews>
    <workbookView xWindow="0" yWindow="0" windowWidth="28800" windowHeight="11430" tabRatio="954" firstSheet="8" activeTab="23"/>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 r:id="rId29"/>
  </externalReferences>
  <definedNames>
    <definedName name="_xlnm._FilterDatabase" localSheetId="0" hidden="1">'ფორმა N1'!$A$8:$M$8</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N4.1'!$B$9:$D$20</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4.2'!$A$1:$I$26</definedName>
    <definedName name="_xlnm.Print_Area" localSheetId="7">'ფორმა 4.4'!$A$1:$H$46</definedName>
    <definedName name="_xlnm.Print_Area" localSheetId="8">'ფორმა 4.5'!$A$1:$L$48</definedName>
    <definedName name="_xlnm.Print_Area" localSheetId="11">'ფორმა 5.2'!$A$1:$I$35</definedName>
    <definedName name="_xlnm.Print_Area" localSheetId="13">'ფორმა 5.4'!$A$1:$H$45</definedName>
    <definedName name="_xlnm.Print_Area" localSheetId="14">'ფორმა 5.5'!$A$1:$L$48</definedName>
    <definedName name="_xlnm.Print_Area" localSheetId="21">'ფორმა 8.3'!$A$1:$I$26</definedName>
    <definedName name="_xlnm.Print_Area" localSheetId="17">'ფორმა N 7.1'!$A$1:$H$51</definedName>
    <definedName name="_xlnm.Print_Area" localSheetId="22">'ფორმა N 9'!$A$1:$I$496</definedName>
    <definedName name="_xlnm.Print_Area" localSheetId="0">'ფორმა N1'!$A$1:$N$40</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N4.1'!$A$1:$F$35</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N7'!$A$1:$J$27</definedName>
    <definedName name="_xlnm.Print_Area" localSheetId="18">'ფორმა N8'!$A$1:$K$52</definedName>
    <definedName name="_xlnm.Print_Area" localSheetId="19">'ფორმა N8.1'!$A$1:$H$26</definedName>
    <definedName name="_xlnm.Print_Area" localSheetId="20">'ფორმა N8.2'!$A$1:$I$27</definedName>
    <definedName name="_xlnm.Print_Area" localSheetId="24">'შემაჯამებელი ფორმა'!$A$1:$C$35</definedName>
  </definedNames>
  <calcPr calcId="162913"/>
</workbook>
</file>

<file path=xl/calcChain.xml><?xml version="1.0" encoding="utf-8"?>
<calcChain xmlns="http://schemas.openxmlformats.org/spreadsheetml/2006/main">
  <c r="D10" i="12" l="1"/>
  <c r="D2" i="12"/>
  <c r="H489" i="35" l="1"/>
  <c r="A5" i="35"/>
  <c r="A4" i="35"/>
  <c r="I2" i="35"/>
  <c r="J39" i="10" l="1"/>
  <c r="I39" i="10"/>
  <c r="H39" i="10"/>
  <c r="G39" i="10"/>
  <c r="G36" i="10" s="1"/>
  <c r="F39" i="10"/>
  <c r="E39" i="10"/>
  <c r="D39" i="10"/>
  <c r="C39" i="10"/>
  <c r="C36" i="10" s="1"/>
  <c r="B39" i="10"/>
  <c r="J36" i="10"/>
  <c r="I36" i="10"/>
  <c r="H36" i="10"/>
  <c r="F36" i="10"/>
  <c r="E36" i="10"/>
  <c r="D36" i="10"/>
  <c r="B36" i="10"/>
  <c r="J32" i="10"/>
  <c r="I32" i="10"/>
  <c r="H32" i="10"/>
  <c r="G32" i="10"/>
  <c r="F32" i="10"/>
  <c r="E32" i="10"/>
  <c r="D32" i="10"/>
  <c r="C32" i="10"/>
  <c r="B32" i="10"/>
  <c r="J31" i="10"/>
  <c r="J24" i="10" s="1"/>
  <c r="I31" i="10"/>
  <c r="I24" i="10"/>
  <c r="H24" i="10"/>
  <c r="G24" i="10"/>
  <c r="F24" i="10"/>
  <c r="E24" i="10"/>
  <c r="D24" i="10"/>
  <c r="B24" i="10"/>
  <c r="J21" i="10"/>
  <c r="J19" i="10" s="1"/>
  <c r="J17" i="10" s="1"/>
  <c r="I19" i="10"/>
  <c r="I17" i="10" s="1"/>
  <c r="G19" i="10"/>
  <c r="E19" i="10"/>
  <c r="D19" i="10"/>
  <c r="D17" i="10" s="1"/>
  <c r="C19" i="10"/>
  <c r="C17" i="10" s="1"/>
  <c r="B19" i="10"/>
  <c r="G17" i="10"/>
  <c r="E17" i="10"/>
  <c r="B17" i="10"/>
  <c r="J16" i="10"/>
  <c r="J14" i="10" s="1"/>
  <c r="I16" i="10"/>
  <c r="I14" i="10" s="1"/>
  <c r="G14" i="10"/>
  <c r="E14" i="10"/>
  <c r="D14" i="10"/>
  <c r="B14" i="10"/>
  <c r="J10" i="10"/>
  <c r="I10" i="10"/>
  <c r="H10" i="10"/>
  <c r="G10" i="10"/>
  <c r="E10" i="10"/>
  <c r="D10" i="10"/>
  <c r="C10" i="10"/>
  <c r="B10" i="10"/>
  <c r="C9" i="10" l="1"/>
  <c r="E9" i="10"/>
  <c r="D9" i="10"/>
  <c r="G9" i="10"/>
  <c r="I9" i="10"/>
  <c r="J9" i="10"/>
  <c r="C64" i="12"/>
  <c r="C45" i="12"/>
  <c r="C44" i="12"/>
  <c r="C34" i="12"/>
  <c r="C10" i="12" s="1"/>
  <c r="C11" i="12"/>
  <c r="I10" i="9"/>
  <c r="C25" i="57" l="1"/>
  <c r="C24" i="57"/>
  <c r="C23" i="57"/>
  <c r="C22" i="57"/>
  <c r="C21" i="57"/>
  <c r="C19" i="57"/>
  <c r="C18" i="57"/>
  <c r="C14" i="57"/>
  <c r="C12" i="57"/>
  <c r="C11" i="57"/>
  <c r="D31" i="7"/>
  <c r="D27" i="7"/>
  <c r="D26" i="7" s="1"/>
  <c r="C31" i="7"/>
  <c r="C27" i="7"/>
  <c r="D31" i="3"/>
  <c r="D27" i="3"/>
  <c r="D26" i="3" s="1"/>
  <c r="C31" i="3"/>
  <c r="C27" i="3"/>
  <c r="C26" i="3" s="1"/>
  <c r="D10" i="47"/>
  <c r="C10" i="47"/>
  <c r="D12" i="40"/>
  <c r="C13" i="57" s="1"/>
  <c r="C12" i="40"/>
  <c r="A6" i="57" l="1"/>
  <c r="C2" i="57" l="1"/>
  <c r="I2" i="39"/>
  <c r="I2" i="17"/>
  <c r="H2" i="16"/>
  <c r="I2" i="10"/>
  <c r="G2" i="18"/>
  <c r="I2" i="9"/>
  <c r="K3" i="46"/>
  <c r="G2" i="45"/>
  <c r="G2" i="44"/>
  <c r="I2" i="43"/>
  <c r="C2" i="27"/>
  <c r="C2" i="47"/>
  <c r="K3" i="55"/>
  <c r="G2" i="34"/>
  <c r="G2" i="30"/>
  <c r="I2" i="29"/>
  <c r="C2" i="26"/>
  <c r="C2" i="40"/>
  <c r="C2" i="7"/>
  <c r="C2" i="3"/>
  <c r="A5" i="59"/>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K35" i="55" l="1"/>
  <c r="I34" i="44" l="1"/>
  <c r="H34" i="44"/>
  <c r="D19" i="7" l="1"/>
  <c r="C19" i="7"/>
  <c r="D16" i="7"/>
  <c r="C16" i="7"/>
  <c r="D9" i="7" l="1"/>
  <c r="C9" i="7"/>
  <c r="D73" i="47"/>
  <c r="C73" i="47"/>
  <c r="D65" i="47"/>
  <c r="D59" i="47"/>
  <c r="C59" i="47"/>
  <c r="D54" i="47"/>
  <c r="C54" i="47"/>
  <c r="D48" i="47"/>
  <c r="C48" i="47"/>
  <c r="D37" i="47"/>
  <c r="C37" i="47"/>
  <c r="D33" i="47"/>
  <c r="C33" i="47"/>
  <c r="D24" i="47"/>
  <c r="D18" i="47" s="1"/>
  <c r="C24" i="47"/>
  <c r="C18" i="47" s="1"/>
  <c r="D15" i="47"/>
  <c r="C15" i="47"/>
  <c r="C14" i="47" l="1"/>
  <c r="C9" i="47" s="1"/>
  <c r="D14" i="47"/>
  <c r="D9" i="47" s="1"/>
  <c r="K35" i="46"/>
  <c r="H34" i="45"/>
  <c r="G34" i="45"/>
  <c r="I25" i="43"/>
  <c r="H25" i="43"/>
  <c r="G25" i="43"/>
  <c r="I15" i="29" l="1"/>
  <c r="D76" i="40" l="1"/>
  <c r="D67" i="40"/>
  <c r="D61" i="40"/>
  <c r="C61" i="40"/>
  <c r="D56" i="40"/>
  <c r="C56" i="40"/>
  <c r="D50" i="40"/>
  <c r="C50" i="40"/>
  <c r="D39" i="40"/>
  <c r="C39" i="40"/>
  <c r="D35" i="40"/>
  <c r="C35" i="40"/>
  <c r="D26" i="40"/>
  <c r="D20" i="40" s="1"/>
  <c r="C26" i="40"/>
  <c r="C20" i="40" s="1"/>
  <c r="D17" i="40"/>
  <c r="C17" i="40"/>
  <c r="A6" i="40"/>
  <c r="C16" i="40" l="1"/>
  <c r="C11" i="40" s="1"/>
  <c r="D16" i="40"/>
  <c r="D11" i="40" s="1"/>
  <c r="C10" i="57" s="1"/>
  <c r="A4" i="39" l="1"/>
  <c r="H34" i="34" l="1"/>
  <c r="G34" i="34"/>
  <c r="A4" i="34"/>
  <c r="I35" i="30" l="1"/>
  <c r="H35" i="30"/>
  <c r="A4" i="30"/>
  <c r="H15" i="29"/>
  <c r="G15" i="29"/>
  <c r="A4" i="29"/>
  <c r="D25" i="27" l="1"/>
  <c r="C25" i="27"/>
  <c r="A5" i="27"/>
  <c r="D21" i="26"/>
  <c r="C21"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A4" i="17" l="1"/>
  <c r="A4" i="16"/>
  <c r="A4" i="10"/>
  <c r="A4" i="9"/>
  <c r="A4" i="12"/>
  <c r="A4" i="7"/>
  <c r="D45" i="12" l="1"/>
  <c r="D34" i="12"/>
  <c r="D11" i="12"/>
  <c r="D19" i="3"/>
  <c r="C19" i="3"/>
  <c r="D16" i="3"/>
  <c r="C16" i="3"/>
  <c r="C10" i="3" l="1"/>
  <c r="D10" i="3"/>
  <c r="D9" i="3" l="1"/>
  <c r="C17" i="57" s="1"/>
  <c r="D64" i="12"/>
  <c r="D44" i="12"/>
  <c r="F67" i="12" s="1"/>
</calcChain>
</file>

<file path=xl/sharedStrings.xml><?xml version="1.0" encoding="utf-8"?>
<sst xmlns="http://schemas.openxmlformats.org/spreadsheetml/2006/main" count="2972" uniqueCount="1553">
  <si>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</si>
  <si>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</si>
  <si>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</si>
  <si>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</si>
  <si>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</si>
  <si>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</si>
  <si>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</si>
  <si>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</si>
  <si>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</si>
  <si>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</si>
  <si>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</si>
  <si>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</si>
  <si>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</si>
  <si>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</si>
  <si>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</si>
  <si>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</si>
  <si>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</si>
  <si>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</si>
  <si>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</si>
  <si>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</si>
  <si>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</si>
  <si>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</si>
  <si>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</si>
  <si>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</si>
  <si>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</si>
  <si>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</si>
  <si>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</si>
  <si>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</si>
  <si>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</si>
  <si>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</si>
  <si>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</si>
  <si>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</si>
  <si>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</si>
  <si>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</si>
  <si>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</si>
  <si>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</si>
  <si>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</si>
  <si>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</si>
  <si>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</si>
  <si>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</si>
  <si>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</si>
  <si>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</si>
  <si>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</si>
  <si>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</si>
  <si>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</si>
  <si>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</si>
  <si>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</si>
  <si>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</si>
  <si>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</si>
  <si>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</si>
  <si>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</si>
  <si>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</si>
  <si>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</si>
  <si>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</si>
  <si>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</si>
  <si>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</si>
  <si>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</si>
  <si>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</si>
  <si>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</si>
  <si>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</si>
  <si>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</si>
  <si>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</si>
  <si>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</si>
  <si>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</si>
  <si>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</si>
  <si>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</si>
  <si>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</si>
  <si>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</si>
  <si>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</si>
  <si>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</si>
  <si>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</si>
  <si>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</si>
  <si>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</si>
  <si>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</si>
  <si>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</si>
  <si>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</si>
  <si>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</si>
  <si>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</si>
  <si>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</si>
  <si>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</si>
  <si>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</si>
  <si>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</si>
  <si>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</si>
  <si>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</si>
  <si>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</si>
  <si>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</si>
  <si>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</si>
  <si>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</si>
  <si>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</si>
  <si>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</si>
  <si>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</si>
  <si>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</si>
  <si>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</si>
  <si>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</si>
  <si>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</si>
  <si>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</si>
  <si>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</si>
  <si>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</si>
  <si>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</si>
  <si>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</si>
  <si>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</si>
  <si>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</si>
  <si>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</si>
  <si>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</si>
  <si>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</si>
  <si>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</si>
  <si>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</si>
  <si>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</si>
  <si>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</si>
  <si>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</si>
  <si>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</si>
  <si>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</si>
  <si>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</si>
  <si>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</si>
  <si>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</si>
  <si>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</si>
  <si>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</si>
  <si>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</si>
  <si>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</si>
  <si>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</si>
  <si>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</si>
  <si>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</si>
  <si>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</si>
  <si>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</si>
  <si>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</si>
  <si>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</si>
  <si>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</si>
  <si>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</si>
  <si>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</si>
  <si>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</si>
  <si>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</si>
  <si>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</si>
  <si>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</si>
  <si>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</si>
  <si>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</si>
  <si>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</si>
  <si>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</si>
  <si>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</si>
  <si>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</si>
  <si>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</si>
  <si>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</si>
  <si>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</si>
  <si>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</si>
  <si>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</si>
  <si>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</si>
  <si>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</si>
  <si>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</si>
  <si>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</si>
  <si>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</si>
  <si>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</si>
  <si>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</si>
  <si>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</si>
  <si>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</si>
  <si>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</si>
  <si>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</si>
  <si>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</si>
  <si>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</si>
  <si>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</si>
  <si>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</si>
  <si>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</si>
  <si>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</si>
  <si>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</si>
  <si>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</si>
  <si>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</si>
  <si>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</si>
  <si>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</si>
  <si>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</si>
  <si>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</si>
  <si>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</si>
  <si>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</si>
  <si>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</si>
  <si>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</si>
  <si>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</si>
  <si>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</si>
  <si>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</si>
  <si>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</si>
  <si>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</si>
  <si>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</si>
  <si>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</si>
  <si>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</si>
  <si>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</si>
  <si>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</si>
  <si>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</si>
  <si>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</si>
  <si>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</si>
  <si>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</si>
  <si>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</si>
  <si>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</si>
  <si>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</si>
  <si>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</si>
  <si>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</si>
  <si>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</si>
  <si>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</si>
  <si>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</si>
  <si>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</si>
  <si>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</si>
  <si>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</si>
  <si>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</si>
  <si>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</si>
  <si>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</si>
  <si>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</si>
  <si>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</si>
  <si>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</si>
  <si>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</si>
  <si>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</si>
  <si>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</si>
  <si>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</si>
  <si>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</si>
  <si>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</si>
  <si>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</si>
  <si>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</si>
  <si>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</si>
  <si>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</si>
  <si>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</si>
  <si>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</si>
  <si>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</si>
  <si>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</si>
  <si>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</si>
  <si>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</si>
  <si>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</si>
  <si>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</si>
  <si>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</si>
  <si>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</si>
  <si>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</si>
  <si>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</si>
  <si>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</si>
  <si>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</si>
  <si>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</si>
  <si>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</si>
  <si>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</si>
  <si>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</si>
  <si>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</si>
  <si>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</si>
  <si>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</si>
  <si>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</si>
  <si>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</si>
  <si>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</si>
  <si>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</si>
  <si>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</si>
  <si>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</si>
  <si>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</si>
  <si>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</si>
  <si>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</si>
  <si>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</si>
  <si>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</si>
  <si>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</si>
  <si>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</si>
  <si>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</si>
  <si>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</si>
  <si>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</si>
  <si>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</si>
  <si>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</si>
  <si>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</si>
  <si>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</si>
  <si>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</si>
  <si>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</si>
  <si>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</si>
  <si>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</si>
  <si>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</si>
  <si>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</si>
  <si>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</si>
  <si>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</si>
  <si>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</si>
  <si>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</si>
  <si>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</si>
  <si>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</si>
  <si>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</si>
  <si>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</si>
  <si>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</si>
  <si>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</si>
  <si>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</si>
  <si>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</si>
  <si>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</si>
  <si>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</si>
  <si>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</si>
  <si>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</si>
  <si>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</si>
  <si>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</si>
  <si>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</si>
  <si>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</si>
  <si>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</si>
  <si>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</si>
  <si>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</si>
  <si>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</si>
  <si>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</si>
  <si>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</si>
  <si>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</si>
  <si>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</si>
  <si>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</si>
  <si>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</si>
  <si>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</si>
  <si>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</si>
  <si>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</si>
  <si>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</si>
  <si>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</si>
  <si>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</si>
  <si>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</si>
  <si>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</si>
  <si>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</si>
  <si>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</si>
  <si>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</si>
  <si>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</si>
  <si>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</si>
  <si>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</si>
  <si>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</si>
  <si>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</si>
  <si>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</si>
  <si>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</si>
  <si>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</si>
  <si>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</si>
  <si>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</si>
  <si>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</si>
  <si>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</si>
  <si>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</si>
  <si>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</si>
  <si>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</si>
  <si>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</si>
  <si>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</si>
  <si>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</si>
  <si>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</si>
  <si>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</si>
  <si>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</si>
  <si>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</si>
  <si>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</si>
  <si>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</si>
  <si>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</si>
  <si>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</si>
  <si>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</si>
  <si>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</si>
  <si>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</si>
  <si>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</si>
  <si>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</si>
  <si>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</si>
  <si>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</si>
  <si>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</si>
  <si>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</si>
  <si>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</si>
  <si>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</si>
  <si>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</si>
  <si>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</si>
  <si>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</si>
  <si>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</si>
  <si>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</si>
  <si>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</si>
  <si>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</si>
  <si>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</si>
  <si>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</si>
  <si>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</si>
  <si>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</si>
  <si>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</si>
  <si>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</si>
  <si>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</si>
  <si>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</si>
  <si>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</si>
  <si>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</si>
  <si>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</si>
  <si>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</si>
  <si>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</si>
  <si>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</si>
  <si>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</si>
  <si>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</si>
  <si>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</si>
  <si>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</si>
  <si>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</si>
  <si>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</si>
  <si>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</si>
  <si>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</si>
  <si>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</si>
  <si>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</si>
  <si>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</si>
  <si>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</si>
  <si>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</si>
  <si>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</si>
  <si>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</si>
  <si>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</si>
  <si>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</si>
  <si>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</si>
  <si>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</si>
  <si>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</si>
  <si>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</si>
  <si>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</si>
  <si>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</si>
  <si>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</si>
  <si>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</si>
  <si>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</si>
  <si>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</si>
  <si>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</si>
  <si>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</si>
  <si>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</si>
  <si>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</si>
  <si>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</si>
  <si>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</si>
  <si>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</si>
  <si>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</si>
  <si>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</si>
  <si>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</si>
  <si>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</si>
  <si>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</si>
  <si>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</si>
  <si>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</si>
  <si>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</si>
  <si>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</si>
  <si>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</si>
  <si>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</si>
  <si>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</si>
  <si>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</si>
  <si>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</si>
  <si>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</si>
  <si>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</si>
  <si>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</si>
  <si>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</si>
  <si>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</si>
  <si>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</si>
  <si>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</si>
  <si>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</si>
  <si>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</si>
  <si>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</si>
  <si>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</si>
  <si>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</si>
  <si>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</si>
  <si>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</si>
  <si>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</si>
  <si>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</si>
  <si>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</si>
  <si>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</si>
  <si>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</si>
  <si>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</si>
  <si>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</si>
  <si>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</si>
  <si>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</si>
  <si>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</si>
  <si>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</si>
  <si>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</si>
  <si>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</si>
  <si>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</si>
  <si>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</si>
  <si>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</si>
  <si>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</si>
  <si>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</si>
  <si>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</si>
  <si>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</si>
  <si>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</si>
  <si>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</si>
  <si>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</si>
  <si>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</si>
  <si>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</si>
  <si>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</si>
  <si>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</si>
  <si>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</si>
  <si>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</si>
  <si>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</si>
  <si>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</si>
  <si>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</si>
  <si>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</si>
  <si>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</si>
  <si>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</si>
  <si>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</si>
  <si>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</si>
  <si>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</si>
  <si>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</si>
  <si>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</si>
  <si>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</si>
  <si>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</si>
  <si>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</si>
  <si>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</si>
  <si>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</si>
  <si>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</si>
  <si>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</si>
  <si>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</si>
  <si>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</si>
  <si>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</si>
  <si>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</si>
  <si>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</si>
  <si>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</si>
  <si>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</si>
  <si>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</si>
  <si>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</si>
  <si>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</si>
  <si>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</si>
  <si>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</si>
  <si>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</si>
  <si>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</si>
  <si>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</si>
  <si>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</si>
  <si>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</si>
  <si>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</si>
  <si>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</si>
  <si>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</si>
  <si>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</si>
  <si>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</si>
  <si>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</si>
  <si>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</si>
  <si>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</si>
  <si>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</si>
  <si>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</si>
  <si>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</si>
  <si>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</si>
  <si>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</si>
  <si>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</si>
  <si>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</si>
  <si>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</si>
  <si>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</si>
  <si>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</si>
  <si>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</si>
  <si>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</si>
  <si>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</si>
  <si>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</si>
  <si>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</si>
  <si>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</si>
  <si>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</si>
  <si>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</si>
  <si>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ანი</t>
  </si>
  <si>
    <t>მძევაშვილი</t>
  </si>
  <si>
    <t>01024073287</t>
  </si>
  <si>
    <t>მთავარი ბუღალტერი</t>
  </si>
  <si>
    <t xml:space="preserve"> სოფიო</t>
  </si>
  <si>
    <t>ჯოჯუა</t>
  </si>
  <si>
    <t>62001040467</t>
  </si>
  <si>
    <t>აღმასრულებელი მდივნის მოადგილე თბილისის  აქტივის მართვის მიმართულებით</t>
  </si>
  <si>
    <t xml:space="preserve">ნანა </t>
  </si>
  <si>
    <t>ლაბუჩიძე</t>
  </si>
  <si>
    <t>იურიდიული და ადამიანური რესურსებისმართვის სამსახურის ხელმძღვანელად</t>
  </si>
  <si>
    <t>ნუცა</t>
  </si>
  <si>
    <t>გაბაძე</t>
  </si>
  <si>
    <t>პრის ხელმძღვანელი</t>
  </si>
  <si>
    <t>16.12.2021</t>
  </si>
  <si>
    <t>ფულადი შემოწირულობა</t>
  </si>
  <si>
    <t>თამარ კეკენაძე</t>
  </si>
  <si>
    <t>01025010423</t>
  </si>
  <si>
    <t>GE48TB7804345061100059</t>
  </si>
  <si>
    <t>TBC</t>
  </si>
  <si>
    <t>თიბისი</t>
  </si>
  <si>
    <t>GE61TB1908736080100003/GEL</t>
  </si>
  <si>
    <t>10/1/2009</t>
  </si>
  <si>
    <t>GE78TB1908736180100004/USD</t>
  </si>
  <si>
    <t>აშშ დოლარი</t>
  </si>
  <si>
    <t>GE78TB1908736180100004/EUR</t>
  </si>
  <si>
    <t>ევრო</t>
  </si>
  <si>
    <t>GE78TB1908736180100004/GBP</t>
  </si>
  <si>
    <t>ფუნტი სტერლინგი</t>
  </si>
  <si>
    <t>GE62TB7908745067800003/GEL</t>
  </si>
  <si>
    <t>ლარი ბიზნეს ბარათი</t>
  </si>
  <si>
    <t>5/20/2015</t>
  </si>
  <si>
    <t>GE62TB7908745067800003/USD</t>
  </si>
  <si>
    <t>აშშ ბიზნეს ბარათი</t>
  </si>
  <si>
    <t>GE62TB7908745067800003/EUR</t>
  </si>
  <si>
    <t>ევრო ბიზნეს ბარათი</t>
  </si>
  <si>
    <t>მპგ თავიუფალი დემოკრატები</t>
  </si>
  <si>
    <t>ახალიამბები</t>
  </si>
  <si>
    <t>ბეჭდვა</t>
  </si>
  <si>
    <t>სხვადასხვა ხარჯები \ საშ,საპენსიო,კონვერტაცია\</t>
  </si>
  <si>
    <t>საპ</t>
  </si>
  <si>
    <t>საშ</t>
  </si>
  <si>
    <t>კონვ</t>
  </si>
  <si>
    <t>ტაქსი</t>
  </si>
  <si>
    <t>ახალი ამბები</t>
  </si>
  <si>
    <t>1.2.15.3</t>
  </si>
  <si>
    <t>საპენსიო</t>
  </si>
  <si>
    <t>1.6.4.3</t>
  </si>
  <si>
    <t>საშემოსავლო</t>
  </si>
  <si>
    <t>კონვერტაცია</t>
  </si>
  <si>
    <t>587.50/587.50</t>
  </si>
  <si>
    <t>sapensio gayofili</t>
  </si>
  <si>
    <t xml:space="preserve">davamate konvertacias danar\ceni sapensio da sa\s xelfasebs </t>
  </si>
  <si>
    <t>ფორმა N9.7 - ვალდებულებების რეესტრი</t>
  </si>
  <si>
    <t>23/06/12</t>
  </si>
  <si>
    <t>ირმა ზავრადაშვილი</t>
  </si>
  <si>
    <t>24001034412</t>
  </si>
  <si>
    <t>სიების დაზუსტება</t>
  </si>
  <si>
    <t>დათო ტაბატაძე</t>
  </si>
  <si>
    <t>56001004807</t>
  </si>
  <si>
    <t>ნუგზარ ტაბატაძე</t>
  </si>
  <si>
    <t>56001022927</t>
  </si>
  <si>
    <t>24/06/12</t>
  </si>
  <si>
    <t>გიორგი ტყემალაძე</t>
  </si>
  <si>
    <t>56001023127</t>
  </si>
  <si>
    <t>ინეზა არსენიძე</t>
  </si>
  <si>
    <t>41001024278</t>
  </si>
  <si>
    <t>სოფიო ლაბაძე</t>
  </si>
  <si>
    <t>38001012307</t>
  </si>
  <si>
    <t>ჟუჟუნა მახათაძე</t>
  </si>
  <si>
    <t>18001009187</t>
  </si>
  <si>
    <t>მანანა მურძენიძე</t>
  </si>
  <si>
    <t>38001041042</t>
  </si>
  <si>
    <t>ხვედელიძე მაია</t>
  </si>
  <si>
    <t>18001013581</t>
  </si>
  <si>
    <t>თინათინ გურგუჩიანი</t>
  </si>
  <si>
    <t>62003013057</t>
  </si>
  <si>
    <t>იასონ ბებიაშვილი</t>
  </si>
  <si>
    <t>18001010713</t>
  </si>
  <si>
    <t>ჩუბინიძე იაკობი</t>
  </si>
  <si>
    <t>18001049182</t>
  </si>
  <si>
    <t>ბადრი კვინიკაძე</t>
  </si>
  <si>
    <t>18001002398</t>
  </si>
  <si>
    <t>თამარ ხარაიშვილი</t>
  </si>
  <si>
    <t>62003015940</t>
  </si>
  <si>
    <t>ნანა შენგელია</t>
  </si>
  <si>
    <t>62006006554</t>
  </si>
  <si>
    <t>ეკატერინე ხვედელიძე</t>
  </si>
  <si>
    <t>18001003907</t>
  </si>
  <si>
    <t>25/06/12</t>
  </si>
  <si>
    <t>ნინო ყურუა</t>
  </si>
  <si>
    <t>51001028403</t>
  </si>
  <si>
    <t>თეონა ლელაძე</t>
  </si>
  <si>
    <t>18001063036</t>
  </si>
  <si>
    <t>ნინო  გელაშვილი</t>
  </si>
  <si>
    <t>13001017451</t>
  </si>
  <si>
    <t>ნონა გელაშვილი</t>
  </si>
  <si>
    <t>62005003577</t>
  </si>
  <si>
    <t>ნაირა მეფარიძე</t>
  </si>
  <si>
    <t>13001015453</t>
  </si>
  <si>
    <t>სოფიკო სხილაძე</t>
  </si>
  <si>
    <t>18001013358</t>
  </si>
  <si>
    <t>თემურ კობერიძე</t>
  </si>
  <si>
    <t>37001014350</t>
  </si>
  <si>
    <t>ცისანა ცეცხალძე</t>
  </si>
  <si>
    <t>60002008505</t>
  </si>
  <si>
    <t>ლია კოპალეიშვილი</t>
  </si>
  <si>
    <t>60001079053</t>
  </si>
  <si>
    <t>ნათია ოკრიბაშვილი</t>
  </si>
  <si>
    <t>60001057132</t>
  </si>
  <si>
    <t>12/06/12</t>
  </si>
  <si>
    <t>მაგდა ხაჭაპურიძე</t>
  </si>
  <si>
    <t>60001135446</t>
  </si>
  <si>
    <t>ნათია მელაძე</t>
  </si>
  <si>
    <t>60001137719</t>
  </si>
  <si>
    <t>ნათელა მახარაშვილი</t>
  </si>
  <si>
    <t>13001025023</t>
  </si>
  <si>
    <t>თინათინ გაბიანი</t>
  </si>
  <si>
    <t>27001002259</t>
  </si>
  <si>
    <t>თეა დადვანი</t>
  </si>
  <si>
    <t>62004003522</t>
  </si>
  <si>
    <t>ბაბო ყუფარაძე</t>
  </si>
  <si>
    <t>21001011421</t>
  </si>
  <si>
    <t>ნანა ყურუა</t>
  </si>
  <si>
    <t>51001028404</t>
  </si>
  <si>
    <t>ქრისტინა მაჩიტაძე</t>
  </si>
  <si>
    <t>60003001976</t>
  </si>
  <si>
    <t>ზოია გრძელიშვილი</t>
  </si>
  <si>
    <t>41001013293</t>
  </si>
  <si>
    <t>ირინე ლომთაძე</t>
  </si>
  <si>
    <t>41001021409</t>
  </si>
  <si>
    <t>ბელა ლოლაძე</t>
  </si>
  <si>
    <t>41001008756</t>
  </si>
  <si>
    <t>ნინო სოფრომაძე</t>
  </si>
  <si>
    <t>41001025846</t>
  </si>
  <si>
    <t>თენგიზ ნეფარიძე</t>
  </si>
  <si>
    <t>4100100283</t>
  </si>
  <si>
    <t>მალხაზ ცქიფურიშვილი</t>
  </si>
  <si>
    <t>62011004137</t>
  </si>
  <si>
    <t>ია კანდელაკი</t>
  </si>
  <si>
    <t>35001023561</t>
  </si>
  <si>
    <t>ვიტალი ბუაძე</t>
  </si>
  <si>
    <t>41001011093</t>
  </si>
  <si>
    <t>ეთერ ბუჭუხიშვილი</t>
  </si>
  <si>
    <t>33001041672</t>
  </si>
  <si>
    <t>ეკატერინე ჯიშიაშვილი</t>
  </si>
  <si>
    <t>60001007371</t>
  </si>
  <si>
    <t>ირმა ბუცხრიკიძე</t>
  </si>
  <si>
    <t>41001021765</t>
  </si>
  <si>
    <t>რუსუდან ბოჭორიშვილი</t>
  </si>
  <si>
    <t>41001008426</t>
  </si>
  <si>
    <t>სოსო ბუაძე</t>
  </si>
  <si>
    <t>62007015712</t>
  </si>
  <si>
    <t>26/06/12</t>
  </si>
  <si>
    <t>ეკა გოგოლაშვილი</t>
  </si>
  <si>
    <t>41001017186</t>
  </si>
  <si>
    <t>მანანა ალავიძე</t>
  </si>
  <si>
    <t>41001022549</t>
  </si>
  <si>
    <t>მზია ბოჭორიშვილი</t>
  </si>
  <si>
    <t>41001001428</t>
  </si>
  <si>
    <t>ირინა არსენიშვილი</t>
  </si>
  <si>
    <t>41001025951</t>
  </si>
  <si>
    <t>ეკატერინე აბესაძე</t>
  </si>
  <si>
    <t>41001026532</t>
  </si>
  <si>
    <t>ზურაბ ბარიხაშვილი</t>
  </si>
  <si>
    <t>41001016307</t>
  </si>
  <si>
    <t>დავით ბუცხრიკიძე</t>
  </si>
  <si>
    <t>41001027764</t>
  </si>
  <si>
    <t>ნათია ამბროლაძე</t>
  </si>
  <si>
    <t>41001006472</t>
  </si>
  <si>
    <t>ალექსანდრე ცირეკიძე</t>
  </si>
  <si>
    <t>41001007708</t>
  </si>
  <si>
    <t>ფერიდე ივანეიშვილი</t>
  </si>
  <si>
    <t>41001030437</t>
  </si>
  <si>
    <t>ბექა ცნობილაძე</t>
  </si>
  <si>
    <t>41001077621</t>
  </si>
  <si>
    <t>მაკა გელაძე</t>
  </si>
  <si>
    <t>41001006984</t>
  </si>
  <si>
    <t>ნარგიზი ქათამაძე</t>
  </si>
  <si>
    <t>41001014101</t>
  </si>
  <si>
    <t>რატი სოფრომაძე</t>
  </si>
  <si>
    <t>41001009322</t>
  </si>
  <si>
    <t>შორენა კოკელაძე</t>
  </si>
  <si>
    <t>41001021381</t>
  </si>
  <si>
    <t>თამარა ჩაფიძე</t>
  </si>
  <si>
    <t>41001019400</t>
  </si>
  <si>
    <t>რომან გაბრიაძე</t>
  </si>
  <si>
    <t>41001009497</t>
  </si>
  <si>
    <t>როზა გაბრიაძე</t>
  </si>
  <si>
    <t>41001022192</t>
  </si>
  <si>
    <t>გენო ჭიქაბერიძე</t>
  </si>
  <si>
    <t>60001020201</t>
  </si>
  <si>
    <t>ეკატერინე ჯინჯიხაძე</t>
  </si>
  <si>
    <t>41001020659</t>
  </si>
  <si>
    <t>ქეთევან კეთილაძე</t>
  </si>
  <si>
    <t>41001010795</t>
  </si>
  <si>
    <t>გურგენ ცირეკიძე</t>
  </si>
  <si>
    <t>60001134704</t>
  </si>
  <si>
    <t>როლანდ კუპრაშვილი</t>
  </si>
  <si>
    <t>41001014473</t>
  </si>
  <si>
    <t>ფატმან აბესაძე</t>
  </si>
  <si>
    <t>41001004506</t>
  </si>
  <si>
    <t>ზურაბ ლოლუა</t>
  </si>
  <si>
    <t>41001010712</t>
  </si>
  <si>
    <t>ნაირა ივანეიშვილი</t>
  </si>
  <si>
    <t>41001004163</t>
  </si>
  <si>
    <t>ლამარა აბესაძე</t>
  </si>
  <si>
    <t>60001019460</t>
  </si>
  <si>
    <t>ცირა უკლება</t>
  </si>
  <si>
    <t>41001003870</t>
  </si>
  <si>
    <t>მანანა შანიძე</t>
  </si>
  <si>
    <t>41001024098</t>
  </si>
  <si>
    <t>ემზარ ჩუბინიძე</t>
  </si>
  <si>
    <t>41001018993</t>
  </si>
  <si>
    <t>ლეილა ნანიკაშვილი</t>
  </si>
  <si>
    <t>41001022899</t>
  </si>
  <si>
    <t>დავით გიორგაძე</t>
  </si>
  <si>
    <t>41001023412</t>
  </si>
  <si>
    <t>ნინო გვეტაძე</t>
  </si>
  <si>
    <t>41001014553</t>
  </si>
  <si>
    <t>მაია გაბადაძე</t>
  </si>
  <si>
    <t>41001010927</t>
  </si>
  <si>
    <t>გიორგი ლომთაძე</t>
  </si>
  <si>
    <t>60001108241</t>
  </si>
  <si>
    <t>ლეილა ცირეკიძე</t>
  </si>
  <si>
    <t>41001022703</t>
  </si>
  <si>
    <t>გულნაზ ბახუტშვილი</t>
  </si>
  <si>
    <t>41001004968</t>
  </si>
  <si>
    <t>ნუნუ ხარატიშვილი</t>
  </si>
  <si>
    <t>41001012653</t>
  </si>
  <si>
    <t>ლევან გორგიაშვილი</t>
  </si>
  <si>
    <t>41001014115</t>
  </si>
  <si>
    <t>ხატია ცირეკიძე</t>
  </si>
  <si>
    <t>41001022727</t>
  </si>
  <si>
    <t>ნინო ასათიანი</t>
  </si>
  <si>
    <t>49001013400</t>
  </si>
  <si>
    <t>ელზა ჭანტურიძე</t>
  </si>
  <si>
    <t>41001011549</t>
  </si>
  <si>
    <t>ემილია გაბრიაძე-კაკაბაძე</t>
  </si>
  <si>
    <t>41001009187</t>
  </si>
  <si>
    <t>ეკა ფანჩულიძე</t>
  </si>
  <si>
    <t>41001025767</t>
  </si>
  <si>
    <t>მირანდა სულამანიძე</t>
  </si>
  <si>
    <t>41001030658</t>
  </si>
  <si>
    <t>ვიქტორ ტეფნაძე</t>
  </si>
  <si>
    <t>41001004835</t>
  </si>
  <si>
    <t>მარიამ უკლება</t>
  </si>
  <si>
    <t>41001011240</t>
  </si>
  <si>
    <t>ელზა სირაძე</t>
  </si>
  <si>
    <t>10001014814</t>
  </si>
  <si>
    <t>კონსტანტინე ცირეკიძე</t>
  </si>
  <si>
    <t>53001002662</t>
  </si>
  <si>
    <t>თეონა ბოჭორიშვილი</t>
  </si>
  <si>
    <t>41001024613</t>
  </si>
  <si>
    <t>ჯულიეტა ქათამაძე</t>
  </si>
  <si>
    <t>41001021839</t>
  </si>
  <si>
    <t>მაია ბასილაძე</t>
  </si>
  <si>
    <t>41001017514</t>
  </si>
  <si>
    <t>ზვიად მაჩალაძე</t>
  </si>
  <si>
    <t>53001049156</t>
  </si>
  <si>
    <t>ლენა წერეთელი</t>
  </si>
  <si>
    <t>54001001937</t>
  </si>
  <si>
    <t>27/06/12</t>
  </si>
  <si>
    <t>გიორგი ლორთქიფანიძე</t>
  </si>
  <si>
    <t>555001025754</t>
  </si>
  <si>
    <t>ქეთო გასვიანი</t>
  </si>
  <si>
    <t>55001011909</t>
  </si>
  <si>
    <t>ალექსანდრე სანოძე</t>
  </si>
  <si>
    <t>55001015773</t>
  </si>
  <si>
    <t>სულიკო იამანიძე</t>
  </si>
  <si>
    <t>21001007958</t>
  </si>
  <si>
    <t>მარიამ ყვავაძე</t>
  </si>
  <si>
    <t>21001010959</t>
  </si>
  <si>
    <t>ნატო გელაშვილი</t>
  </si>
  <si>
    <t>21001031152</t>
  </si>
  <si>
    <t>ვერა გურგენიძე</t>
  </si>
  <si>
    <t>21001031875</t>
  </si>
  <si>
    <t>ნაზი გრძელიძე</t>
  </si>
  <si>
    <t>21001006277</t>
  </si>
  <si>
    <t>ნათია ჩაფიძე</t>
  </si>
  <si>
    <t>21001033629</t>
  </si>
  <si>
    <t>ზვიად პატარიძე</t>
  </si>
  <si>
    <t>21001010251</t>
  </si>
  <si>
    <t>ნიკა სულამანიძე</t>
  </si>
  <si>
    <t>21001009648</t>
  </si>
  <si>
    <t>შალვა ნიკოლაძე</t>
  </si>
  <si>
    <t>21001003330</t>
  </si>
  <si>
    <t>ნათელა ბინკინაშვილი</t>
  </si>
  <si>
    <t>13001014492</t>
  </si>
  <si>
    <t>რამაზ ჩაფიძე</t>
  </si>
  <si>
    <t>21001003044</t>
  </si>
  <si>
    <t>დავით ვარდოსანიძე</t>
  </si>
  <si>
    <t>21001033700</t>
  </si>
  <si>
    <t>მამუკა მაჩიტიძე</t>
  </si>
  <si>
    <t>21001000734</t>
  </si>
  <si>
    <t>ზაზა სულამანიძე</t>
  </si>
  <si>
    <t>21001000159</t>
  </si>
  <si>
    <t>სალომე ედიბერიძე</t>
  </si>
  <si>
    <t>21001025866</t>
  </si>
  <si>
    <t>ზვიად რობაქიძე</t>
  </si>
  <si>
    <t>210010281</t>
  </si>
  <si>
    <t>ჭულუღაძე ფიქრია</t>
  </si>
  <si>
    <t>21001034018</t>
  </si>
  <si>
    <t>მაია ფურცხვანიძე</t>
  </si>
  <si>
    <t>21001024793</t>
  </si>
  <si>
    <t>ნინო ბუიძე</t>
  </si>
  <si>
    <t>21001012010</t>
  </si>
  <si>
    <t>ირინე დოღონაძე</t>
  </si>
  <si>
    <t>21001029092</t>
  </si>
  <si>
    <t>ავთანდილ კვანტიძე</t>
  </si>
  <si>
    <t>21001002789</t>
  </si>
  <si>
    <t>რამაზ ჭიტაძე</t>
  </si>
  <si>
    <t>01011000919</t>
  </si>
  <si>
    <t>ნაზიბროლა ყაზაიშვილი</t>
  </si>
  <si>
    <t>21001034480</t>
  </si>
  <si>
    <t>ციალა გელაძე</t>
  </si>
  <si>
    <t>01017015978</t>
  </si>
  <si>
    <t>ქეთინო კვანტიძე</t>
  </si>
  <si>
    <t>21001033008</t>
  </si>
  <si>
    <t>ნაზი კომლაძე</t>
  </si>
  <si>
    <t>21001035109</t>
  </si>
  <si>
    <t>ნათელა ქუბეშვილი</t>
  </si>
  <si>
    <t>13001030014</t>
  </si>
  <si>
    <t>მერი ფერიაშვილი</t>
  </si>
  <si>
    <t>13001012674</t>
  </si>
  <si>
    <t xml:space="preserve">სოფიკო გაბაძე </t>
  </si>
  <si>
    <t>38001021675</t>
  </si>
  <si>
    <t>09/07/12</t>
  </si>
  <si>
    <t>ირმა ფუტკარაძე</t>
  </si>
  <si>
    <t>61010017345</t>
  </si>
  <si>
    <t>ზინა ფარტენაძე</t>
  </si>
  <si>
    <t>61006050791</t>
  </si>
  <si>
    <t>თამარ ჩხიკვაძე</t>
  </si>
  <si>
    <t>61006062275</t>
  </si>
  <si>
    <t>მალვინა აბულაძე</t>
  </si>
  <si>
    <t>61006065872</t>
  </si>
  <si>
    <t>ნანა ბოლქვაძე</t>
  </si>
  <si>
    <t>33001005383</t>
  </si>
  <si>
    <t>ციცინო ბაზღაძე</t>
  </si>
  <si>
    <t>61006064793</t>
  </si>
  <si>
    <t>07/06/12</t>
  </si>
  <si>
    <t>ქეთევან გეგეჭკორი</t>
  </si>
  <si>
    <t>61001070411</t>
  </si>
  <si>
    <t>ხათუნა ხოროიშვილი</t>
  </si>
  <si>
    <t>6100607658</t>
  </si>
  <si>
    <t>08/06/12</t>
  </si>
  <si>
    <t>მაგდანა მალაყმაძე</t>
  </si>
  <si>
    <t>61001046877</t>
  </si>
  <si>
    <t>მაია შუშანიძე</t>
  </si>
  <si>
    <t>61002012481</t>
  </si>
  <si>
    <t>ნანა კუჭავა</t>
  </si>
  <si>
    <t>61001042194</t>
  </si>
  <si>
    <t>ილონა კაზარიან</t>
  </si>
  <si>
    <t>61001065798</t>
  </si>
  <si>
    <t>ნათია მაკარაძე</t>
  </si>
  <si>
    <t>55001027202</t>
  </si>
  <si>
    <t>იათამზე კვნიწაშვილი</t>
  </si>
  <si>
    <t>23001005851</t>
  </si>
  <si>
    <t>ბაადურ მერებაშვილი</t>
  </si>
  <si>
    <t>23001005574</t>
  </si>
  <si>
    <t>ქეთევან ჩიტაური</t>
  </si>
  <si>
    <t>23001010913</t>
  </si>
  <si>
    <t>მაკა მაჭარაშვილი</t>
  </si>
  <si>
    <t>38001028225</t>
  </si>
  <si>
    <t>ნანა ქრისტესაშვილი</t>
  </si>
  <si>
    <t>13001036600</t>
  </si>
  <si>
    <t>თამარ ძინძიბაძე</t>
  </si>
  <si>
    <t>54001035508</t>
  </si>
  <si>
    <t>თინა შუბითიძე</t>
  </si>
  <si>
    <t>54001032371</t>
  </si>
  <si>
    <t>ნუნუ მაჭარაშვილი</t>
  </si>
  <si>
    <t>38001005386</t>
  </si>
  <si>
    <t>მამუკა შამანაძე</t>
  </si>
  <si>
    <t>38001032136</t>
  </si>
  <si>
    <t>მურადი იაკობაშვილი</t>
  </si>
  <si>
    <t>38001008764</t>
  </si>
  <si>
    <t>ვეფხვია მაჭარაშვილი</t>
  </si>
  <si>
    <t>38001032811</t>
  </si>
  <si>
    <t>ხათუნა შუკაკიძე</t>
  </si>
  <si>
    <t>38001035073</t>
  </si>
  <si>
    <t>თენგიზ კაციტაძე</t>
  </si>
  <si>
    <t>38001040028</t>
  </si>
  <si>
    <t>ნანული წერეთელი</t>
  </si>
  <si>
    <t>38001032427</t>
  </si>
  <si>
    <t>ცისმარი ხუტუნიშვილი</t>
  </si>
  <si>
    <t>38001003475</t>
  </si>
  <si>
    <t>ირინე ნასარიძე</t>
  </si>
  <si>
    <t>38001012963</t>
  </si>
  <si>
    <t>ლამარა გაბაძე</t>
  </si>
  <si>
    <t>38001009163</t>
  </si>
  <si>
    <t>ტარიელ ჩხიკვაძე</t>
  </si>
  <si>
    <t>38001006265</t>
  </si>
  <si>
    <t>გიგა მერმანიშვილი</t>
  </si>
  <si>
    <t>38001008160</t>
  </si>
  <si>
    <t>გოჩა ჭიღლაძე</t>
  </si>
  <si>
    <t>38001001710</t>
  </si>
  <si>
    <t>მიხეილ ჭიტაძე</t>
  </si>
  <si>
    <t>38001009226</t>
  </si>
  <si>
    <t>თამარ ბრეგვაძე</t>
  </si>
  <si>
    <t>54001003669</t>
  </si>
  <si>
    <t>გელა დეკანოიძე</t>
  </si>
  <si>
    <t>38001007817</t>
  </si>
  <si>
    <t>ბადრი შაორშაძე</t>
  </si>
  <si>
    <t>38001012943</t>
  </si>
  <si>
    <t>ქეთევან აბრამიშვილი</t>
  </si>
  <si>
    <t>38001008148</t>
  </si>
  <si>
    <t>ლევან მაჭარაშვილი</t>
  </si>
  <si>
    <t>38001003939</t>
  </si>
  <si>
    <t>ლილი ცურციძე</t>
  </si>
  <si>
    <t>38001026531</t>
  </si>
  <si>
    <t>ნონა შუკაკიძე</t>
  </si>
  <si>
    <t>38001025223</t>
  </si>
  <si>
    <t>ზურაბ ნოზაძე</t>
  </si>
  <si>
    <t>54001010767</t>
  </si>
  <si>
    <t>ლამარა კვიჟინაძე</t>
  </si>
  <si>
    <t>54001002438</t>
  </si>
  <si>
    <t>რუსუდან სოფრომაძე</t>
  </si>
  <si>
    <t>38001014791</t>
  </si>
  <si>
    <t>ნეჟნა მამულაშვილი</t>
  </si>
  <si>
    <t>13001026671</t>
  </si>
  <si>
    <t>მაშო შუკაკიძე</t>
  </si>
  <si>
    <t>38001041959</t>
  </si>
  <si>
    <t>ჯურსა სადღობელაშვილი</t>
  </si>
  <si>
    <t>38001008372</t>
  </si>
  <si>
    <t>მერაბ ჭიღლაძე</t>
  </si>
  <si>
    <t>01023010813</t>
  </si>
  <si>
    <t>მამუკა ამირანაშვილი</t>
  </si>
  <si>
    <t>38001010031</t>
  </si>
  <si>
    <t>პეტრე ჭიტაძე</t>
  </si>
  <si>
    <t>38001010368</t>
  </si>
  <si>
    <t>გიორგი ლომაურიძე</t>
  </si>
  <si>
    <t>54001008694</t>
  </si>
  <si>
    <t>ზურაბ გეგეშიძე</t>
  </si>
  <si>
    <t>38001037903</t>
  </si>
  <si>
    <t>თეა კაპანაძე</t>
  </si>
  <si>
    <t>38001031813</t>
  </si>
  <si>
    <t>თეა იაკობაშვილი</t>
  </si>
  <si>
    <t>38001000455</t>
  </si>
  <si>
    <t>გიორგი ჭიტაძე</t>
  </si>
  <si>
    <t>28001076708</t>
  </si>
  <si>
    <t>ღენტორ ჭიტაძე</t>
  </si>
  <si>
    <t>38001009542</t>
  </si>
  <si>
    <t>ლევან ჯიქურიძე</t>
  </si>
  <si>
    <t>38001010157</t>
  </si>
  <si>
    <t>ელისო ბერიძე</t>
  </si>
  <si>
    <t>38001037961</t>
  </si>
  <si>
    <t>კობა ძინძიბაძე</t>
  </si>
  <si>
    <t>38001008108</t>
  </si>
  <si>
    <t>გოგა მერმანიშვილი</t>
  </si>
  <si>
    <t>38001040536</t>
  </si>
  <si>
    <t>პაატა აბრამიშვილი</t>
  </si>
  <si>
    <t>38001013380</t>
  </si>
  <si>
    <t>თეა რაზმაძე</t>
  </si>
  <si>
    <t>38001011315</t>
  </si>
  <si>
    <t>რომან კილაძე</t>
  </si>
  <si>
    <t>38001027500</t>
  </si>
  <si>
    <t>როსტომ რიკაძე</t>
  </si>
  <si>
    <t>38001007706</t>
  </si>
  <si>
    <t>ბერიკა ხომასურიძე</t>
  </si>
  <si>
    <t>38001006439</t>
  </si>
  <si>
    <t>38001028800</t>
  </si>
  <si>
    <t>მადლენა შუბითიძე</t>
  </si>
  <si>
    <t>38001029033</t>
  </si>
  <si>
    <t>ზალიან ძინძიბაძე</t>
  </si>
  <si>
    <t>01011028849</t>
  </si>
  <si>
    <t>ფრიდონ ჩიკვილაძე</t>
  </si>
  <si>
    <t>38001040486</t>
  </si>
  <si>
    <t>ნანა მოცრაძე</t>
  </si>
  <si>
    <t>38001004453</t>
  </si>
  <si>
    <t>ლეილა ნოზაძე</t>
  </si>
  <si>
    <t>38001007716</t>
  </si>
  <si>
    <t>ნანა გოგატიშვილი</t>
  </si>
  <si>
    <t>38001028343</t>
  </si>
  <si>
    <t>ლელა ქამუშაძე</t>
  </si>
  <si>
    <t>38001026356</t>
  </si>
  <si>
    <t>ნონა მიქაძე</t>
  </si>
  <si>
    <t>38001005321</t>
  </si>
  <si>
    <t>ნინო კუტალაძე</t>
  </si>
  <si>
    <t>38001008040</t>
  </si>
  <si>
    <t>მარი ცუხიშვილი</t>
  </si>
  <si>
    <t>38001035236</t>
  </si>
  <si>
    <t>06/06/12</t>
  </si>
  <si>
    <t>ელგუჯა ტერენტიევი</t>
  </si>
  <si>
    <t>61001059895</t>
  </si>
  <si>
    <t>გოჩა გაბაძე</t>
  </si>
  <si>
    <t>38001003435</t>
  </si>
  <si>
    <t>გურამ აბრამიშვილი</t>
  </si>
  <si>
    <t>38001006994</t>
  </si>
  <si>
    <t>ნინო წიკლაური</t>
  </si>
  <si>
    <t>13001047486</t>
  </si>
  <si>
    <t>ნონა გელიაშვილი</t>
  </si>
  <si>
    <t>38001005670</t>
  </si>
  <si>
    <t>ვლადიმერ ფარქოსაძე</t>
  </si>
  <si>
    <t>38001001066</t>
  </si>
  <si>
    <t>მაკა ნემსიწვერიძე</t>
  </si>
  <si>
    <t>54001010153</t>
  </si>
  <si>
    <t>ირმა ჩუმაშვილი</t>
  </si>
  <si>
    <t>38001011039</t>
  </si>
  <si>
    <t>ლალი ჭიხორია</t>
  </si>
  <si>
    <t>38001021215</t>
  </si>
  <si>
    <t>ოთარ ომიაძე</t>
  </si>
  <si>
    <t>38001013130</t>
  </si>
  <si>
    <t>მთვარისა მელაძე</t>
  </si>
  <si>
    <t>38001010511</t>
  </si>
  <si>
    <t>მარინა ზაბახიძე</t>
  </si>
  <si>
    <t>38001011207</t>
  </si>
  <si>
    <t>ნინო გველუკაშვილი</t>
  </si>
  <si>
    <t>13001033555</t>
  </si>
  <si>
    <t>თამარ ზაბახიძე</t>
  </si>
  <si>
    <t>38001026506</t>
  </si>
  <si>
    <t>ლამზირა კირვალიძე</t>
  </si>
  <si>
    <t>38001015253</t>
  </si>
  <si>
    <t>ზვიად ლომიძე</t>
  </si>
  <si>
    <t>38001039989</t>
  </si>
  <si>
    <t>ასმათ ყიფშიძე</t>
  </si>
  <si>
    <t>38001000429</t>
  </si>
  <si>
    <t>მერაბ კაპანაძე</t>
  </si>
  <si>
    <t>38001011990</t>
  </si>
  <si>
    <t>კახაბერ ტალახაძე</t>
  </si>
  <si>
    <t>38001012969</t>
  </si>
  <si>
    <t>მირზა ხარაიშვილი</t>
  </si>
  <si>
    <t>38001017138</t>
  </si>
  <si>
    <t>შოთა შუბითიძე</t>
  </si>
  <si>
    <t>38001025052</t>
  </si>
  <si>
    <t>მზია კარსელიშვილი</t>
  </si>
  <si>
    <t>13001045358</t>
  </si>
  <si>
    <t>ეკატერინე მაჭავარიანი</t>
  </si>
  <si>
    <t>38001010496</t>
  </si>
  <si>
    <t>ირაკლი ჩხიკვაძე</t>
  </si>
  <si>
    <t>38001002806</t>
  </si>
  <si>
    <t>ოლეგ კაპანაძე</t>
  </si>
  <si>
    <t>38001005536</t>
  </si>
  <si>
    <t>დავით ბუსხრიკიძე</t>
  </si>
  <si>
    <t>38001001655</t>
  </si>
  <si>
    <t>მალხაზ შაორშაძე</t>
  </si>
  <si>
    <t>38001035344</t>
  </si>
  <si>
    <t>მამუკა აბრამიშვილი</t>
  </si>
  <si>
    <t>38001030636</t>
  </si>
  <si>
    <t>ქეთო ღუღუნიშვილი</t>
  </si>
  <si>
    <t>38001006881</t>
  </si>
  <si>
    <t>ლალი ხარშილაძე</t>
  </si>
  <si>
    <t>38001039279</t>
  </si>
  <si>
    <t>ქეთევან სუთიძე</t>
  </si>
  <si>
    <t>38001025284</t>
  </si>
  <si>
    <t>ფატმან ქავთარაძე</t>
  </si>
  <si>
    <t>38001003012</t>
  </si>
  <si>
    <t>ნინო ღონღაძე</t>
  </si>
  <si>
    <t>38001036418</t>
  </si>
  <si>
    <t>მაია გოგოლიძე</t>
  </si>
  <si>
    <t>38001027763</t>
  </si>
  <si>
    <t>შორენა აბრამიშვილი</t>
  </si>
  <si>
    <t>38001028427</t>
  </si>
  <si>
    <t>ლია ჭიღლაძე</t>
  </si>
  <si>
    <t>38001001863</t>
  </si>
  <si>
    <t>იაგო გულიაშვილი</t>
  </si>
  <si>
    <t>38001026020</t>
  </si>
  <si>
    <t>ტარიელ სამხარაძე</t>
  </si>
  <si>
    <t>38001002057</t>
  </si>
  <si>
    <t>ლალა ჩუბინიძე</t>
  </si>
  <si>
    <t>38001029476</t>
  </si>
  <si>
    <t>თეა ჭიღლაძე</t>
  </si>
  <si>
    <t>38001030852</t>
  </si>
  <si>
    <t>ირინე აბდუშელაშვილი</t>
  </si>
  <si>
    <t>38001019241</t>
  </si>
  <si>
    <t>ნოდარ იობაშვილი</t>
  </si>
  <si>
    <t>38001038837</t>
  </si>
  <si>
    <t>მაკა სადუნიშვილი</t>
  </si>
  <si>
    <t>38001013798</t>
  </si>
  <si>
    <t>დარეჯან შუბითიძე</t>
  </si>
  <si>
    <t>38001000407</t>
  </si>
  <si>
    <t>მამუკა ფარქოსაძე</t>
  </si>
  <si>
    <t>38001032806</t>
  </si>
  <si>
    <t>ლიანა ბაწელაშვილი</t>
  </si>
  <si>
    <t>13001043880</t>
  </si>
  <si>
    <t>მეგი პაიჭაძე</t>
  </si>
  <si>
    <t>13001010282</t>
  </si>
  <si>
    <t>თამარ შავლიაშვილი</t>
  </si>
  <si>
    <t>13001059038</t>
  </si>
  <si>
    <t>22/06/12</t>
  </si>
  <si>
    <t>ნაზი რიჟამაძე</t>
  </si>
  <si>
    <t>41001016493</t>
  </si>
  <si>
    <t>ჯუმბერ შაკიაშვილი</t>
  </si>
  <si>
    <t>13001057949</t>
  </si>
  <si>
    <t>ხატია ბურდულაძე</t>
  </si>
  <si>
    <t>13001004043</t>
  </si>
  <si>
    <t>ზურაბ კვირიკაშვილი</t>
  </si>
  <si>
    <t>13001046314</t>
  </si>
  <si>
    <t>მარადი ოქრუაშვილი</t>
  </si>
  <si>
    <t>13001014412</t>
  </si>
  <si>
    <t>მარიამ მატიაშვილი</t>
  </si>
  <si>
    <t>13001015707</t>
  </si>
  <si>
    <t>თამარ სულიაშვილი</t>
  </si>
  <si>
    <t>01022009513</t>
  </si>
  <si>
    <t>მაია კახიძე</t>
  </si>
  <si>
    <t>01001055704</t>
  </si>
  <si>
    <t>მაკა გოგინაშვილი</t>
  </si>
  <si>
    <t>13001063031</t>
  </si>
  <si>
    <t>28/06/12</t>
  </si>
  <si>
    <t>ეკატერინე ბუთიაშვილი</t>
  </si>
  <si>
    <t>13001059811</t>
  </si>
  <si>
    <t>ნათელა მოსულიშვილი</t>
  </si>
  <si>
    <t>13001058678</t>
  </si>
  <si>
    <t>მანანა ჯინჯიბუხაშვილი</t>
  </si>
  <si>
    <t>1300100327</t>
  </si>
  <si>
    <t>გიორგი ნატროშვილი</t>
  </si>
  <si>
    <t>13001009641</t>
  </si>
  <si>
    <t>თამარ ამონაშვილი</t>
  </si>
  <si>
    <t>13001056582</t>
  </si>
  <si>
    <t>ნონა ელიკაშვილი</t>
  </si>
  <si>
    <t>13001051303</t>
  </si>
  <si>
    <t>ხათუნა რუაძე</t>
  </si>
  <si>
    <t>13001038674</t>
  </si>
  <si>
    <t>მაია თოდაშვილი</t>
  </si>
  <si>
    <t>13001032478</t>
  </si>
  <si>
    <t>ამალია ბეგაშვილი</t>
  </si>
  <si>
    <t>13001033426</t>
  </si>
  <si>
    <t>მადონა მეკოკიშვილი</t>
  </si>
  <si>
    <t>13001060259</t>
  </si>
  <si>
    <t>ნაზიბროლა ქაჩლიშვილი</t>
  </si>
  <si>
    <t>13001052976</t>
  </si>
  <si>
    <t>ნანული მურაკაშვილი</t>
  </si>
  <si>
    <t>13001055091</t>
  </si>
  <si>
    <t>მარინე სირბილაშვილი</t>
  </si>
  <si>
    <t>13001004101</t>
  </si>
  <si>
    <t>ნატალია წიკლაური</t>
  </si>
  <si>
    <t>13001045802</t>
  </si>
  <si>
    <t>დალი ყვავაძე</t>
  </si>
  <si>
    <t>41001010644</t>
  </si>
  <si>
    <t>შორენა ოსიაშვილი</t>
  </si>
  <si>
    <t>13001015368</t>
  </si>
  <si>
    <t>მანანა სპარსიაშვილი</t>
  </si>
  <si>
    <t>35001040724</t>
  </si>
  <si>
    <t>თეონა ნადაშვილი</t>
  </si>
  <si>
    <t>13001058019</t>
  </si>
  <si>
    <t>ხათუნა ბედენაშვილი</t>
  </si>
  <si>
    <t>13001008631</t>
  </si>
  <si>
    <t>ნანი ბაწელაშვილი</t>
  </si>
  <si>
    <t>13001044989</t>
  </si>
  <si>
    <t>დალი პატიურიშვილი</t>
  </si>
  <si>
    <t>13001035584</t>
  </si>
  <si>
    <t>ნანა ბერიაშვილი</t>
  </si>
  <si>
    <t>13001039697</t>
  </si>
  <si>
    <t>ლალი მინდიაშვილი</t>
  </si>
  <si>
    <t>13001051313</t>
  </si>
  <si>
    <t>ეთერ ვერძაძე</t>
  </si>
  <si>
    <t>61006033929</t>
  </si>
  <si>
    <t>ციალა ბადალაშვილი</t>
  </si>
  <si>
    <t>13001038218</t>
  </si>
  <si>
    <t>ლილი ამისულაშვილი-ვარსიმაშვილი</t>
  </si>
  <si>
    <t>13001008986</t>
  </si>
  <si>
    <t>მადონა ჯუღელი</t>
  </si>
  <si>
    <t>13001050090</t>
  </si>
  <si>
    <t>იზოლდა ზარდიაშვილი</t>
  </si>
  <si>
    <t>13001038829</t>
  </si>
  <si>
    <t>სიმონ ნაპირელი</t>
  </si>
  <si>
    <t>13001055416</t>
  </si>
  <si>
    <t>ქეთინო დათუაშვილი</t>
  </si>
  <si>
    <t>13001042199</t>
  </si>
  <si>
    <t>ნათია ბენდელიანი</t>
  </si>
  <si>
    <t>33001074344</t>
  </si>
  <si>
    <t>ნანა მახარაშვილი</t>
  </si>
  <si>
    <t>13001046435</t>
  </si>
  <si>
    <t>მარინე ბურდიაშვილი</t>
  </si>
  <si>
    <t>13001044946</t>
  </si>
  <si>
    <t>მაია თამლიანი</t>
  </si>
  <si>
    <t>13001059785</t>
  </si>
  <si>
    <t>რაია ბენიძე</t>
  </si>
  <si>
    <t>13001013295</t>
  </si>
  <si>
    <t>მაია პაპოშვილი</t>
  </si>
  <si>
    <t>13001042590</t>
  </si>
  <si>
    <t>1300103443</t>
  </si>
  <si>
    <t>ანნა სოლომნიშვილი</t>
  </si>
  <si>
    <t>13001016939</t>
  </si>
  <si>
    <t>მარიამ დვალიშვილი</t>
  </si>
  <si>
    <t>13001049441</t>
  </si>
  <si>
    <t>მაია შაიშმელაშვილი</t>
  </si>
  <si>
    <t>40001029078</t>
  </si>
  <si>
    <t>ნინო ზავრაშვილი</t>
  </si>
  <si>
    <t>13001047010</t>
  </si>
  <si>
    <t>იოსებ წიკლაური</t>
  </si>
  <si>
    <t>13001044516</t>
  </si>
  <si>
    <t>თამუნა შათირიშვილი</t>
  </si>
  <si>
    <t>33001072707</t>
  </si>
  <si>
    <t>ლელა დარჩიაშვილი</t>
  </si>
  <si>
    <t>13001040850</t>
  </si>
  <si>
    <t>მარიამ თევდორაშვილი</t>
  </si>
  <si>
    <t>13001016337</t>
  </si>
  <si>
    <t>მაკა კირვალიძე</t>
  </si>
  <si>
    <t>13001044921</t>
  </si>
  <si>
    <t>ნანი უზუნაშვილი</t>
  </si>
  <si>
    <t>40001035091</t>
  </si>
  <si>
    <t>ველტა ჩაკვეტაძე</t>
  </si>
  <si>
    <t>13001043773</t>
  </si>
  <si>
    <t>თინა ძებისაშვილი</t>
  </si>
  <si>
    <t>13001016312</t>
  </si>
  <si>
    <t>ლია ხუციშვილი</t>
  </si>
  <si>
    <t>13001027432</t>
  </si>
  <si>
    <t>კეკე ბენდელიანი-კარელიძე</t>
  </si>
  <si>
    <t>13001025231</t>
  </si>
  <si>
    <t>ხათუნა პავლიაშვილი</t>
  </si>
  <si>
    <t>14001000831</t>
  </si>
  <si>
    <t>ლიმარი აშკარელიშვილი</t>
  </si>
  <si>
    <t>13001059127</t>
  </si>
  <si>
    <t>ქეთევან მუნჯიშვილი</t>
  </si>
  <si>
    <t>13001034625</t>
  </si>
  <si>
    <t>მარიამ მექერიშვილი</t>
  </si>
  <si>
    <t>13001015009</t>
  </si>
  <si>
    <t>სოფიო ნადაშვილი</t>
  </si>
  <si>
    <t>13001014932</t>
  </si>
  <si>
    <t>ლალი მაისურაძე</t>
  </si>
  <si>
    <t>13001042070</t>
  </si>
  <si>
    <t>ლიანა თათარაშვილი</t>
  </si>
  <si>
    <t>13001051498</t>
  </si>
  <si>
    <t>მაყვალა ხელაშვილი</t>
  </si>
  <si>
    <t>13001009859</t>
  </si>
  <si>
    <t>მაყვალა ოსიაშვილი</t>
  </si>
  <si>
    <t>13001058628</t>
  </si>
  <si>
    <t>ლალი გოისაშვილი</t>
  </si>
  <si>
    <t>13001044636</t>
  </si>
  <si>
    <t>ლია ხოტენაშვილი</t>
  </si>
  <si>
    <t>13001045636</t>
  </si>
  <si>
    <t>ანა გულაშვილი</t>
  </si>
  <si>
    <t>13001059827</t>
  </si>
  <si>
    <t>ნინო მიმინოშვილი</t>
  </si>
  <si>
    <t>01002021640</t>
  </si>
  <si>
    <t>ნინო ჩუთლაშვილი</t>
  </si>
  <si>
    <t>01011056357</t>
  </si>
  <si>
    <t>ნანა მოსაშვილი</t>
  </si>
  <si>
    <t>35001010548</t>
  </si>
  <si>
    <t>40001035561</t>
  </si>
  <si>
    <t>მაკა ხანდოლიშვილი</t>
  </si>
  <si>
    <t>40001032644</t>
  </si>
  <si>
    <t>შორენა მოსაშვილი</t>
  </si>
  <si>
    <t>40001038726</t>
  </si>
  <si>
    <t>ნინო ტაბატაძე</t>
  </si>
  <si>
    <t>40001016731</t>
  </si>
  <si>
    <t>ნათია ცქიფურიშვილი</t>
  </si>
  <si>
    <t>21001033717</t>
  </si>
  <si>
    <t>ამირან სალდაძე</t>
  </si>
  <si>
    <t>21001004584</t>
  </si>
  <si>
    <t>მარინა გაბეხაძე</t>
  </si>
  <si>
    <t>21001011889</t>
  </si>
  <si>
    <t>ავთო ჩუბიბიძე</t>
  </si>
  <si>
    <t>21001004155</t>
  </si>
  <si>
    <t>მიხეილ ლომთაძე</t>
  </si>
  <si>
    <t>60001122564</t>
  </si>
  <si>
    <t>ნინო გორგიაშვილი</t>
  </si>
  <si>
    <t>01001042872</t>
  </si>
  <si>
    <t>დემეტრე მოდებაძე</t>
  </si>
  <si>
    <t>01001076833</t>
  </si>
  <si>
    <t>თეა ცხვარაძე</t>
  </si>
  <si>
    <t>62001001107</t>
  </si>
  <si>
    <t>მაკა ცხადაძე</t>
  </si>
  <si>
    <t>21001004364</t>
  </si>
  <si>
    <t>ქეთევენ კეზევაძე</t>
  </si>
  <si>
    <t>21001020469</t>
  </si>
  <si>
    <t>ნათია გალდავაძე</t>
  </si>
  <si>
    <t>55001000610</t>
  </si>
  <si>
    <t>ნინა კაკაბაძე</t>
  </si>
  <si>
    <t>55001014943</t>
  </si>
  <si>
    <t>ეკა ქუთათელაძე</t>
  </si>
  <si>
    <t>55001005235</t>
  </si>
  <si>
    <t>თეიმურაზ ბუაძე</t>
  </si>
  <si>
    <t>55001020291</t>
  </si>
  <si>
    <t>მიხეილ კუპრეიშვილი</t>
  </si>
  <si>
    <t>55001019081</t>
  </si>
  <si>
    <t>იამზე კუხალაშვილი</t>
  </si>
  <si>
    <t>55001011755</t>
  </si>
  <si>
    <t>ლალი მელქაძე</t>
  </si>
  <si>
    <t>55001007134</t>
  </si>
  <si>
    <t>ლევან უგულავა</t>
  </si>
  <si>
    <t>55001017177</t>
  </si>
  <si>
    <t>გურამ კაკაურიძე</t>
  </si>
  <si>
    <t>55001001883</t>
  </si>
  <si>
    <t>თენგიზ გოდერიძე</t>
  </si>
  <si>
    <t>55001006490</t>
  </si>
  <si>
    <t>ლევან გორდულაძე</t>
  </si>
  <si>
    <t>55001009857</t>
  </si>
  <si>
    <t>გრიგოლ ღაჭავა</t>
  </si>
  <si>
    <t>55001004226</t>
  </si>
  <si>
    <t>გოჩა მაჭარაძე</t>
  </si>
  <si>
    <t>55001002872</t>
  </si>
  <si>
    <t>დათიკო ონიანი</t>
  </si>
  <si>
    <t>55001026549</t>
  </si>
  <si>
    <t>მაია კუხალაშვილი</t>
  </si>
  <si>
    <t>55001016176</t>
  </si>
  <si>
    <t>მედული კინწურაშვილი</t>
  </si>
  <si>
    <t>55001017378</t>
  </si>
  <si>
    <t>თინათინ კაკაბაძე-ჩირგაძე</t>
  </si>
  <si>
    <t>55001002288</t>
  </si>
  <si>
    <t>მარინა კაკაბაძე</t>
  </si>
  <si>
    <t>55001000274</t>
  </si>
  <si>
    <t>კონსტანტინე რუხაძე</t>
  </si>
  <si>
    <t>55001006407</t>
  </si>
  <si>
    <t>მირანდა მოსეშვილი</t>
  </si>
  <si>
    <t>55001002272</t>
  </si>
  <si>
    <t>მარინე სულაბერიძე</t>
  </si>
  <si>
    <t>55001002234</t>
  </si>
  <si>
    <t>ბადრი ჯანელიძე</t>
  </si>
  <si>
    <t>55001023983</t>
  </si>
  <si>
    <t>კახა ჩხენკელი</t>
  </si>
  <si>
    <t>55001007490</t>
  </si>
  <si>
    <t>რუსუდან ხურცილავა</t>
  </si>
  <si>
    <t>55001021111</t>
  </si>
  <si>
    <t>ნანა ჩარგეიშვილი</t>
  </si>
  <si>
    <t>55001008541</t>
  </si>
  <si>
    <t>ციური საღარეიშვილი</t>
  </si>
  <si>
    <t>55001010340</t>
  </si>
  <si>
    <t>ლევან სანოძე</t>
  </si>
  <si>
    <t>55001010975</t>
  </si>
  <si>
    <t>პაატა ჯაიანი</t>
  </si>
  <si>
    <t>55001024293</t>
  </si>
  <si>
    <t>ლილი დანელია</t>
  </si>
  <si>
    <t>55001004185</t>
  </si>
  <si>
    <t>მანანა ბუაძე-სიმონიძე</t>
  </si>
  <si>
    <t>55001009487</t>
  </si>
  <si>
    <t>თამარ ბენდელიანი</t>
  </si>
  <si>
    <t>55001022714</t>
  </si>
  <si>
    <t>ლამარა სულაბერიძე</t>
  </si>
  <si>
    <t>55001011042</t>
  </si>
  <si>
    <t>ანა რუხაძე</t>
  </si>
  <si>
    <t>55001001091</t>
  </si>
  <si>
    <t>დიმიტრი დუმბაძე</t>
  </si>
  <si>
    <t>55001021635</t>
  </si>
  <si>
    <t>თედორე კუჭავა</t>
  </si>
  <si>
    <t>55001006113</t>
  </si>
  <si>
    <t>მზია ბადირეიშვილი</t>
  </si>
  <si>
    <t>55001020757</t>
  </si>
  <si>
    <t>მარიკა ზურაბიანი</t>
  </si>
  <si>
    <t>55001007615</t>
  </si>
  <si>
    <t>კახი კუპრეიშვილი</t>
  </si>
  <si>
    <t>55001019538</t>
  </si>
  <si>
    <t>ალექსქანდრე ჯალაღანია</t>
  </si>
  <si>
    <t>55001008585</t>
  </si>
  <si>
    <t>ნინო ყურაშვილი</t>
  </si>
  <si>
    <t>55001014409</t>
  </si>
  <si>
    <t>თამარ ცაგარეიშვილი</t>
  </si>
  <si>
    <t>55001009343</t>
  </si>
  <si>
    <t>ია ბარაბაძე</t>
  </si>
  <si>
    <t>55001002129</t>
  </si>
  <si>
    <t>ნათია ცაგარეიშვილი</t>
  </si>
  <si>
    <t>55001005886</t>
  </si>
  <si>
    <t>ერიდა ხუბუა</t>
  </si>
  <si>
    <t>62007010434</t>
  </si>
  <si>
    <t>მარინა მუკბანიანი</t>
  </si>
  <si>
    <t>53001043976</t>
  </si>
  <si>
    <t>ვლადიმერ ბაზაძე</t>
  </si>
  <si>
    <t>53001017229</t>
  </si>
  <si>
    <t>თამრიკო ჭაბუკიანი</t>
  </si>
  <si>
    <t>19001086792</t>
  </si>
  <si>
    <t>გია ეფრემიძე</t>
  </si>
  <si>
    <t>53001051102</t>
  </si>
  <si>
    <t>ირინე ბაკურაძე</t>
  </si>
  <si>
    <t>60001081973</t>
  </si>
  <si>
    <t>დარიკო კოპალიანი</t>
  </si>
  <si>
    <t>62005016323</t>
  </si>
  <si>
    <t>ნათია ხიკლაძე</t>
  </si>
  <si>
    <t>60003010626</t>
  </si>
  <si>
    <t>ლუნა ზარნაძე</t>
  </si>
  <si>
    <t>60001124047</t>
  </si>
  <si>
    <t>ნათელა ჯინჯახაძე</t>
  </si>
  <si>
    <t>62005013108</t>
  </si>
  <si>
    <t>ირინე ჩხეიძე</t>
  </si>
  <si>
    <t>60001106428</t>
  </si>
  <si>
    <t>მარინე ახალაძე</t>
  </si>
  <si>
    <t>60001014732</t>
  </si>
  <si>
    <t>ნატო ჩაჩხიანი</t>
  </si>
  <si>
    <t>60001039133</t>
  </si>
  <si>
    <t>ვენერა ქაჩიბაია</t>
  </si>
  <si>
    <t>39001009222</t>
  </si>
  <si>
    <t>მანანა ბერეკაშვილი</t>
  </si>
  <si>
    <t>60001116751</t>
  </si>
  <si>
    <t>ზაირა ჩუბინიძე</t>
  </si>
  <si>
    <t>60001023053</t>
  </si>
  <si>
    <t>ეკატერინე დვალი</t>
  </si>
  <si>
    <t>60001033919</t>
  </si>
  <si>
    <t>მაია დუდაშვილი</t>
  </si>
  <si>
    <t>60001095757</t>
  </si>
  <si>
    <t>ჩიტუნა დაშნიანი</t>
  </si>
  <si>
    <t>60001031703</t>
  </si>
  <si>
    <t>ელენა ნატიანი</t>
  </si>
  <si>
    <t>60001071587</t>
  </si>
  <si>
    <t>ნინო ყავრელაშვილი</t>
  </si>
  <si>
    <t>60001110491</t>
  </si>
  <si>
    <t>ქეთევან იოსელიანი</t>
  </si>
  <si>
    <t>60001113826</t>
  </si>
  <si>
    <t>ნინო ჩალაძე</t>
  </si>
  <si>
    <t>62001036634</t>
  </si>
  <si>
    <t>თინათინ ცხადაძე</t>
  </si>
  <si>
    <t>60001041284</t>
  </si>
  <si>
    <t>მთვარისა კობერიძე</t>
  </si>
  <si>
    <t>60001073900</t>
  </si>
  <si>
    <t>ლია ბუზაშვილი</t>
  </si>
  <si>
    <t>60001120336</t>
  </si>
  <si>
    <t>თამარ კაპანაძე</t>
  </si>
  <si>
    <t>60001031383</t>
  </si>
  <si>
    <t>ქეთევან კაპანაძე</t>
  </si>
  <si>
    <t>60001113260</t>
  </si>
  <si>
    <t>გიორგი ჯიმშელაშვილი</t>
  </si>
  <si>
    <t>60003008303</t>
  </si>
  <si>
    <t>ფიქრია გორგოძე-ნემსაძე</t>
  </si>
  <si>
    <t>60001009173</t>
  </si>
  <si>
    <t>ნატო ყურაშვილი</t>
  </si>
  <si>
    <t>60001023564</t>
  </si>
  <si>
    <t>ნანა გელაშვილი</t>
  </si>
  <si>
    <t>40001020252</t>
  </si>
  <si>
    <t>მანანა ელაშვილი</t>
  </si>
  <si>
    <t>40001010715</t>
  </si>
  <si>
    <t>ნანა ხანდოლიშილი</t>
  </si>
  <si>
    <t>40001038758</t>
  </si>
  <si>
    <t xml:space="preserve">მაია ჯავაშვილი </t>
  </si>
  <si>
    <t>40001022643</t>
  </si>
  <si>
    <t>მანანა ჯავაშვილი</t>
  </si>
  <si>
    <t>40001032282</t>
  </si>
  <si>
    <t>მაგული ფხოველიშვილი</t>
  </si>
  <si>
    <t>01007010629</t>
  </si>
  <si>
    <t>ნუნუ პოპიაშვილი</t>
  </si>
  <si>
    <t>40001034442</t>
  </si>
  <si>
    <t>ნინო კუსრაშვილი</t>
  </si>
  <si>
    <t>40001033898</t>
  </si>
  <si>
    <t>თმარ კუსრაშილი</t>
  </si>
  <si>
    <t>40001021774</t>
  </si>
  <si>
    <t>მზია ყალაბეგაშვილი</t>
  </si>
  <si>
    <t>40001022360</t>
  </si>
  <si>
    <t>ლია ვარდიაშვილი</t>
  </si>
  <si>
    <t>40001021746</t>
  </si>
  <si>
    <t>ნოდარი კიკალაშვილი</t>
  </si>
  <si>
    <t>40001019292</t>
  </si>
  <si>
    <t xml:space="preserve">მანანა ნარინდოშვილი </t>
  </si>
  <si>
    <t>40001030999</t>
  </si>
  <si>
    <t xml:space="preserve">ციალა გურაშვილი </t>
  </si>
  <si>
    <t>35001092866</t>
  </si>
  <si>
    <t>ტასო  ქურხულიშილი</t>
  </si>
  <si>
    <t>40001024356</t>
  </si>
  <si>
    <t>ლია მაძღარაშვილი</t>
  </si>
  <si>
    <t>01027021382</t>
  </si>
  <si>
    <t>რამაზ პაპალაშვილი</t>
  </si>
  <si>
    <t>40001018213</t>
  </si>
  <si>
    <t>ნანული ჯალიაშილი</t>
  </si>
  <si>
    <t>40001016695</t>
  </si>
  <si>
    <t xml:space="preserve">არჩილ ჩიქვინიძე </t>
  </si>
  <si>
    <t>09001004096</t>
  </si>
  <si>
    <t>20/06/12</t>
  </si>
  <si>
    <t xml:space="preserve">ნათელა ხიდაშელი </t>
  </si>
  <si>
    <t>09001022155</t>
  </si>
  <si>
    <t xml:space="preserve">ნათია ენდელაძე </t>
  </si>
  <si>
    <t>09001022256</t>
  </si>
  <si>
    <t xml:space="preserve">გივი ვაჭრაძე </t>
  </si>
  <si>
    <t>09001003434</t>
  </si>
  <si>
    <t xml:space="preserve">ნაილი კოხოძე </t>
  </si>
  <si>
    <t>09001014250</t>
  </si>
  <si>
    <t xml:space="preserve">გელა ნატრიაშვილი </t>
  </si>
  <si>
    <t>09001018644</t>
  </si>
  <si>
    <t xml:space="preserve">ნინელი მშვილდაძე </t>
  </si>
  <si>
    <t>09001024219</t>
  </si>
  <si>
    <t xml:space="preserve">რამაზ ფხალაძე </t>
  </si>
  <si>
    <t>09001005257</t>
  </si>
  <si>
    <t xml:space="preserve">ნუკრი კოხოძე </t>
  </si>
  <si>
    <t>09001020112</t>
  </si>
  <si>
    <t xml:space="preserve">ვერა ხორავა </t>
  </si>
  <si>
    <t>09001005395</t>
  </si>
  <si>
    <t xml:space="preserve">მთვარისა მამისეიშვილი </t>
  </si>
  <si>
    <t>09001007532</t>
  </si>
  <si>
    <t>თმილა მამისეიშვილი</t>
  </si>
  <si>
    <t>09001007631</t>
  </si>
  <si>
    <t xml:space="preserve">ცისანა თევდორაძე </t>
  </si>
  <si>
    <t>09001019481</t>
  </si>
  <si>
    <t xml:space="preserve">ნათელა მესხი </t>
  </si>
  <si>
    <t>09001005194</t>
  </si>
  <si>
    <t xml:space="preserve">ეკა გრძელიძე </t>
  </si>
  <si>
    <t>09001014105</t>
  </si>
  <si>
    <t xml:space="preserve">გიორგი გრძელიძე </t>
  </si>
  <si>
    <t>09001001629</t>
  </si>
  <si>
    <t xml:space="preserve">მაია კვეიძე </t>
  </si>
  <si>
    <t>09001004389</t>
  </si>
  <si>
    <t xml:space="preserve">სალომე ქარჩხაძე </t>
  </si>
  <si>
    <t>09001001621</t>
  </si>
  <si>
    <t xml:space="preserve">ჯულიეტა თურქია </t>
  </si>
  <si>
    <t>09001013842</t>
  </si>
  <si>
    <t xml:space="preserve">გიზო ენდელაძე </t>
  </si>
  <si>
    <t>09001018793</t>
  </si>
  <si>
    <t xml:space="preserve">გულნაზი ენდულაძე </t>
  </si>
  <si>
    <t>09001018298</t>
  </si>
  <si>
    <t xml:space="preserve">ივერი ნერგაძე </t>
  </si>
  <si>
    <t>09001005137</t>
  </si>
  <si>
    <t xml:space="preserve">ფოთოლა ნერგაძე </t>
  </si>
  <si>
    <t>09001005249</t>
  </si>
  <si>
    <t xml:space="preserve">ნანა ჯაბიძე </t>
  </si>
  <si>
    <t>09001017949</t>
  </si>
  <si>
    <t xml:space="preserve">ციცინო გიგოლაშვილი </t>
  </si>
  <si>
    <t>09001000361</t>
  </si>
  <si>
    <t xml:space="preserve">გურამ ლომსიანიძე </t>
  </si>
  <si>
    <t>09001021113</t>
  </si>
  <si>
    <t xml:space="preserve">გიორგი კბილაშვილი </t>
  </si>
  <si>
    <t>09001015770</t>
  </si>
  <si>
    <t xml:space="preserve">გია კოხოძე </t>
  </si>
  <si>
    <t>09001003671</t>
  </si>
  <si>
    <t xml:space="preserve">იზოლდა შალამბერიძე </t>
  </si>
  <si>
    <t>09001020304</t>
  </si>
  <si>
    <t xml:space="preserve">ქეთევან მაისურაძე </t>
  </si>
  <si>
    <t>09001017085</t>
  </si>
  <si>
    <t xml:space="preserve">ემიკო შალამბერიძე </t>
  </si>
  <si>
    <t>09001009692</t>
  </si>
  <si>
    <t xml:space="preserve">ზაზა გარჩაკულაშვილი </t>
  </si>
  <si>
    <t>09001005560</t>
  </si>
  <si>
    <t>რუსიკო კოხოძე</t>
  </si>
  <si>
    <t>09001007176</t>
  </si>
  <si>
    <t>1.03.2018-25.04.2018</t>
  </si>
  <si>
    <t>შპსლიზი ჯორჯია</t>
  </si>
  <si>
    <t>205075014</t>
  </si>
  <si>
    <t>საკანც.საქ. და სამ საქ</t>
  </si>
  <si>
    <t>08/01/12</t>
  </si>
  <si>
    <t>PORTEK IC VE DIS TILARET"</t>
  </si>
  <si>
    <t>მაისურების რირებულება</t>
  </si>
  <si>
    <t>12.11.2015-11.05.2016</t>
  </si>
  <si>
    <t>შპს სმარტრუსთაველი</t>
  </si>
  <si>
    <t>404899396</t>
  </si>
  <si>
    <t>.საქ.საკანც.საქ.და სამ</t>
  </si>
  <si>
    <t>13,05,2016</t>
  </si>
  <si>
    <t>შპს "ნიუფოსტინტერნეიშენალ ჯორჯია"</t>
  </si>
  <si>
    <t>404477507</t>
  </si>
  <si>
    <t>საკურიერო მომსახურება</t>
  </si>
  <si>
    <t>11/08/16</t>
  </si>
  <si>
    <t>შპს "მუხიანი სითი"</t>
  </si>
  <si>
    <t>400047258</t>
  </si>
  <si>
    <t>ოფისის იჯარა</t>
  </si>
  <si>
    <t>10/10/16</t>
  </si>
  <si>
    <t>სს სილქნეტი</t>
  </si>
  <si>
    <t>204566978</t>
  </si>
  <si>
    <t>საკომუნიკაციო მომსახ.</t>
  </si>
  <si>
    <t>01.2018</t>
  </si>
  <si>
    <t>შპს ჯორჯიან უოთერ ენდ  ფაუერი</t>
  </si>
  <si>
    <t>203826002</t>
  </si>
  <si>
    <t>წყალმომარაგება</t>
  </si>
  <si>
    <t>24,11,2020</t>
  </si>
  <si>
    <t>შპს საქ ინვესტი</t>
  </si>
  <si>
    <t>205175004</t>
  </si>
  <si>
    <t>იჯარ</t>
  </si>
  <si>
    <t>ჯამი</t>
  </si>
  <si>
    <t xml:space="preserve">მოვალეობის შემსრულებელი     </t>
  </si>
  <si>
    <t>13250..08</t>
  </si>
  <si>
    <t>01.01.2021/31.12.2021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</si>
</sst>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000.00"/>
    <numFmt numFmtId="165" formatCode="0,000.00"/>
    <numFmt numFmtId="166" formatCode="0,000,000.00"/>
    <numFmt numFmtId="167" formatCode="dd/mm/yy;@"/>
    <numFmt numFmtId="168" formatCode="\ს\ა\ტ\ე\ლ\ე\ვ\ი\ზ\ი\ო\ \რ\ე\კ\ლ\ა\მ\ა"/>
    <numFmt numFmtId="169" formatCode="_(* #,##0_);_(* \(#,##0\);_(* &quot;-&quot;??_);_(@_)"/>
  </numFmts>
  <fonts count="44"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sz val="10"/>
      <name val="Arial"/>
      <family val="2"/>
    </font>
    <font>
      <sz val="10"/>
      <color theme="1"/>
      <name val="Arial"/>
      <family val="2"/>
    </font>
    <font>
      <b/>
      <sz val="10"/>
      <color indexed="8"/>
      <name val="Sylfaen"/>
      <family val="1"/>
    </font>
    <font>
      <sz val="10"/>
      <color indexed="18"/>
      <name val="Sylfaen"/>
      <family val="1"/>
    </font>
    <font>
      <sz val="9"/>
      <name val="Arial"/>
      <family val="2"/>
    </font>
    <font>
      <sz val="9"/>
      <color rgb="FF5F5F5F"/>
      <name val="BPG Arial"/>
      <family val="2"/>
    </font>
    <font>
      <sz val="10"/>
      <color indexed="8"/>
      <name val="Sylfaen"/>
      <family val="1"/>
    </font>
    <font>
      <sz val="10"/>
      <color indexed="8"/>
      <name val="Sylfaen"/>
      <family val="1"/>
      <charset val="204"/>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
      <patternFill patternType="solid">
        <fgColor rgb="FFFBFBFB"/>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8"/>
      </left>
      <right/>
      <top style="thin">
        <color indexed="8"/>
      </top>
      <bottom style="thin">
        <color indexed="8"/>
      </bottom>
      <diagonal/>
    </border>
    <border>
      <left/>
      <right/>
      <top/>
      <bottom style="medium">
        <color rgb="FFD0D0D0"/>
      </bottom>
      <diagonal/>
    </border>
    <border>
      <left/>
      <right style="thin">
        <color indexed="8"/>
      </right>
      <top style="thin">
        <color indexed="8"/>
      </top>
      <bottom style="thin">
        <color indexed="64"/>
      </bottom>
      <diagonal/>
    </border>
    <border>
      <left/>
      <right style="thin">
        <color indexed="8"/>
      </right>
      <top style="thin">
        <color indexed="8"/>
      </top>
      <bottom/>
      <diagonal/>
    </border>
  </borders>
  <cellStyleXfs count="19">
    <xf numFmtId="0" fontId="0" fillId="0" borderId="0"/>
    <xf numFmtId="0" fontId="11" fillId="0" borderId="0"/>
    <xf numFmtId="0" fontId="13"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8" fillId="0" borderId="0"/>
    <xf numFmtId="0" fontId="2" fillId="0" borderId="0"/>
    <xf numFmtId="0" fontId="2" fillId="0" borderId="0"/>
    <xf numFmtId="0" fontId="2" fillId="0" borderId="0"/>
    <xf numFmtId="43" fontId="36" fillId="0" borderId="0" applyFont="0" applyFill="0" applyBorder="0" applyAlignment="0" applyProtection="0"/>
    <xf numFmtId="0" fontId="11" fillId="0" borderId="0"/>
    <xf numFmtId="0" fontId="1" fillId="0" borderId="0"/>
  </cellStyleXfs>
  <cellXfs count="574">
    <xf numFmtId="0" fontId="0" fillId="0" borderId="0" xfId="0"/>
    <xf numFmtId="0" fontId="17" fillId="0" borderId="0" xfId="0" applyFont="1" applyProtection="1"/>
    <xf numFmtId="0" fontId="17" fillId="0" borderId="0" xfId="0" applyFont="1" applyProtection="1">
      <protection locked="0"/>
    </xf>
    <xf numFmtId="0" fontId="17" fillId="0" borderId="0" xfId="1" applyFont="1" applyAlignment="1" applyProtection="1">
      <alignment horizontal="center" vertical="center"/>
      <protection locked="0"/>
    </xf>
    <xf numFmtId="3" fontId="21" fillId="2" borderId="1" xfId="1"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1" applyFont="1" applyProtection="1">
      <protection locked="0"/>
    </xf>
    <xf numFmtId="0" fontId="21" fillId="0" borderId="0" xfId="1" applyFont="1" applyAlignment="1" applyProtection="1">
      <alignment horizontal="center" vertical="center"/>
      <protection locked="0"/>
    </xf>
    <xf numFmtId="0" fontId="17" fillId="0" borderId="1" xfId="0" applyFont="1" applyBorder="1" applyProtection="1">
      <protection locked="0"/>
    </xf>
    <xf numFmtId="0" fontId="22" fillId="0" borderId="0" xfId="1" applyFont="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0" xfId="0" applyFont="1" applyAlignment="1" applyProtection="1">
      <alignment horizontal="right"/>
      <protection locked="0"/>
    </xf>
    <xf numFmtId="0" fontId="17" fillId="0" borderId="0" xfId="0" applyFont="1" applyBorder="1" applyProtection="1">
      <protection locked="0"/>
    </xf>
    <xf numFmtId="0" fontId="21" fillId="2" borderId="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2"/>
    </xf>
    <xf numFmtId="0" fontId="17" fillId="2" borderId="1" xfId="1" applyFont="1" applyFill="1" applyBorder="1" applyAlignment="1" applyProtection="1">
      <alignment horizontal="left" vertical="center" wrapText="1" indent="3"/>
    </xf>
    <xf numFmtId="0" fontId="17" fillId="2" borderId="1" xfId="1" applyFont="1" applyFill="1" applyBorder="1" applyAlignment="1" applyProtection="1">
      <alignment horizontal="left" vertical="center" wrapText="1" indent="4"/>
    </xf>
    <xf numFmtId="0" fontId="17" fillId="0" borderId="0" xfId="3" applyFont="1" applyAlignment="1" applyProtection="1">
      <alignment horizontal="center" vertical="center"/>
      <protection locked="0"/>
    </xf>
    <xf numFmtId="0" fontId="17" fillId="0" borderId="0" xfId="3" applyFont="1" applyProtection="1">
      <protection locked="0"/>
    </xf>
    <xf numFmtId="0" fontId="17" fillId="0" borderId="4" xfId="0" applyFont="1" applyBorder="1" applyProtection="1">
      <protection locked="0"/>
    </xf>
    <xf numFmtId="0" fontId="0" fillId="0" borderId="0" xfId="0" applyProtection="1">
      <protection locked="0"/>
    </xf>
    <xf numFmtId="0" fontId="19" fillId="0" borderId="0" xfId="4" applyFont="1" applyProtection="1">
      <protection locked="0"/>
    </xf>
    <xf numFmtId="0" fontId="18" fillId="0" borderId="1" xfId="4" applyFont="1" applyBorder="1" applyAlignment="1" applyProtection="1">
      <alignment vertical="center" wrapText="1"/>
      <protection locked="0"/>
    </xf>
    <xf numFmtId="0" fontId="17" fillId="0" borderId="0" xfId="0" applyFont="1" applyFill="1" applyProtection="1">
      <protection locked="0"/>
    </xf>
    <xf numFmtId="0" fontId="17" fillId="0" borderId="0" xfId="0" applyFont="1" applyFill="1" applyBorder="1" applyAlignment="1" applyProtection="1">
      <alignment horizontal="left" wrapText="1"/>
      <protection locked="0"/>
    </xf>
    <xf numFmtId="0" fontId="17" fillId="0" borderId="0" xfId="0" applyFont="1" applyFill="1" applyBorder="1" applyAlignment="1" applyProtection="1">
      <alignment horizontal="left"/>
      <protection locked="0"/>
    </xf>
    <xf numFmtId="0" fontId="21" fillId="0" borderId="0" xfId="0" applyFont="1" applyFill="1" applyBorder="1" applyAlignment="1" applyProtection="1">
      <alignment horizontal="left" indent="1"/>
      <protection locked="0"/>
    </xf>
    <xf numFmtId="0" fontId="21" fillId="0" borderId="0" xfId="0" applyFont="1" applyFill="1" applyBorder="1" applyAlignment="1" applyProtection="1">
      <alignment horizontal="left" vertical="center" indent="1"/>
      <protection locked="0"/>
    </xf>
    <xf numFmtId="0" fontId="17" fillId="0" borderId="0" xfId="0" applyFont="1" applyFill="1" applyBorder="1" applyAlignment="1" applyProtection="1">
      <alignment horizontal="left" vertical="center"/>
      <protection locked="0"/>
    </xf>
    <xf numFmtId="3" fontId="21" fillId="2" borderId="1" xfId="1" applyNumberFormat="1" applyFont="1" applyFill="1" applyBorder="1" applyAlignment="1" applyProtection="1">
      <alignment horizontal="right" vertical="center" wrapText="1"/>
      <protection locked="0"/>
    </xf>
    <xf numFmtId="3" fontId="21" fillId="2" borderId="1" xfId="1" applyNumberFormat="1" applyFont="1" applyFill="1" applyBorder="1" applyAlignment="1" applyProtection="1">
      <alignment horizontal="right" vertical="center"/>
      <protection locked="0"/>
    </xf>
    <xf numFmtId="3" fontId="17" fillId="2" borderId="1" xfId="1" applyNumberFormat="1" applyFont="1" applyFill="1" applyBorder="1" applyAlignment="1" applyProtection="1">
      <alignment horizontal="right" vertical="center" wrapText="1"/>
      <protection locked="0"/>
    </xf>
    <xf numFmtId="3" fontId="17" fillId="2" borderId="1" xfId="1" applyNumberFormat="1" applyFont="1" applyFill="1" applyBorder="1" applyAlignment="1" applyProtection="1">
      <alignment horizontal="right" vertical="center"/>
      <protection locked="0"/>
    </xf>
    <xf numFmtId="0" fontId="17" fillId="0" borderId="1" xfId="2" applyFont="1" applyFill="1" applyBorder="1" applyAlignment="1" applyProtection="1">
      <alignment horizontal="right" vertical="top"/>
      <protection locked="0"/>
    </xf>
    <xf numFmtId="165" fontId="17" fillId="0" borderId="1" xfId="2" applyNumberFormat="1" applyFont="1" applyFill="1" applyBorder="1" applyAlignment="1" applyProtection="1">
      <alignment horizontal="right" vertical="center"/>
      <protection locked="0"/>
    </xf>
    <xf numFmtId="166" fontId="17" fillId="0" borderId="1" xfId="2" applyNumberFormat="1" applyFont="1" applyFill="1" applyBorder="1" applyAlignment="1" applyProtection="1">
      <alignment horizontal="right" vertical="center"/>
      <protection locked="0"/>
    </xf>
    <xf numFmtId="4" fontId="17" fillId="0" borderId="1" xfId="2" applyNumberFormat="1" applyFont="1" applyFill="1" applyBorder="1" applyAlignment="1" applyProtection="1">
      <alignment horizontal="right" vertical="center"/>
      <protection locked="0"/>
    </xf>
    <xf numFmtId="164" fontId="17" fillId="0" borderId="1" xfId="2" applyNumberFormat="1" applyFont="1" applyFill="1" applyBorder="1" applyAlignment="1" applyProtection="1">
      <alignment horizontal="right" vertical="center"/>
      <protection locked="0"/>
    </xf>
    <xf numFmtId="0" fontId="17" fillId="0" borderId="4" xfId="3" applyFont="1" applyFill="1" applyBorder="1" applyAlignment="1" applyProtection="1">
      <alignment horizontal="right"/>
      <protection locked="0"/>
    </xf>
    <xf numFmtId="0" fontId="17" fillId="0" borderId="4" xfId="3" applyFont="1" applyBorder="1" applyAlignment="1" applyProtection="1">
      <alignment horizontal="right"/>
      <protection locked="0"/>
    </xf>
    <xf numFmtId="0" fontId="21" fillId="0" borderId="0" xfId="0" applyFont="1" applyAlignment="1" applyProtection="1">
      <alignment horizontal="left"/>
      <protection locked="0"/>
    </xf>
    <xf numFmtId="0" fontId="21" fillId="0" borderId="1" xfId="2" applyFont="1" applyFill="1" applyBorder="1" applyAlignment="1" applyProtection="1">
      <alignment horizontal="left" vertical="top" indent="1"/>
    </xf>
    <xf numFmtId="0" fontId="17" fillId="0" borderId="1" xfId="2" applyFont="1" applyFill="1" applyBorder="1" applyAlignment="1" applyProtection="1">
      <alignment horizontal="left" vertical="center" wrapText="1" indent="2"/>
    </xf>
    <xf numFmtId="0" fontId="21" fillId="2" borderId="5" xfId="1" applyFont="1" applyFill="1" applyBorder="1" applyAlignment="1" applyProtection="1">
      <alignment horizontal="left" vertical="center" wrapText="1"/>
    </xf>
    <xf numFmtId="0" fontId="17" fillId="0" borderId="5" xfId="3" applyFont="1" applyBorder="1" applyAlignment="1" applyProtection="1">
      <alignment horizontal="left" vertical="center" indent="1"/>
    </xf>
    <xf numFmtId="0" fontId="21" fillId="0" borderId="0" xfId="0" applyFont="1" applyFill="1" applyBorder="1" applyAlignment="1" applyProtection="1">
      <alignment horizontal="center" wrapText="1"/>
    </xf>
    <xf numFmtId="0" fontId="21" fillId="0" borderId="0" xfId="0" applyFont="1" applyAlignment="1" applyProtection="1">
      <alignment horizontal="center" vertical="center" wrapText="1"/>
    </xf>
    <xf numFmtId="0" fontId="21" fillId="0" borderId="1" xfId="0" applyFont="1" applyFill="1" applyBorder="1" applyAlignment="1" applyProtection="1">
      <alignment horizontal="left"/>
    </xf>
    <xf numFmtId="0" fontId="21" fillId="0" borderId="1" xfId="0" applyFont="1" applyBorder="1" applyAlignment="1" applyProtection="1">
      <alignment horizontal="center" vertical="center" wrapText="1"/>
    </xf>
    <xf numFmtId="0" fontId="21" fillId="0" borderId="1" xfId="0" applyFont="1" applyFill="1" applyBorder="1" applyAlignment="1" applyProtection="1">
      <alignment horizontal="left" indent="1"/>
    </xf>
    <xf numFmtId="0" fontId="17" fillId="0" borderId="1" xfId="0" applyFont="1" applyBorder="1" applyAlignment="1" applyProtection="1">
      <alignment wrapText="1"/>
    </xf>
    <xf numFmtId="0" fontId="21" fillId="0" borderId="1" xfId="0" applyFont="1" applyFill="1" applyBorder="1" applyAlignment="1" applyProtection="1">
      <alignment horizontal="left" vertical="center"/>
    </xf>
    <xf numFmtId="0" fontId="17" fillId="0" borderId="1" xfId="0" applyFont="1" applyFill="1" applyBorder="1" applyAlignment="1" applyProtection="1">
      <alignment horizontal="left" wrapText="1"/>
    </xf>
    <xf numFmtId="0" fontId="17" fillId="0" borderId="1" xfId="0" applyFont="1" applyFill="1" applyBorder="1" applyAlignment="1" applyProtection="1">
      <alignment horizontal="left" vertical="center"/>
    </xf>
    <xf numFmtId="0" fontId="21" fillId="0" borderId="1" xfId="0" applyFont="1" applyFill="1" applyBorder="1" applyAlignment="1" applyProtection="1">
      <alignment horizontal="left" vertical="center" indent="1"/>
    </xf>
    <xf numFmtId="0" fontId="17" fillId="0" borderId="0" xfId="0" applyFont="1" applyFill="1" applyProtection="1"/>
    <xf numFmtId="15" fontId="0" fillId="0" borderId="0" xfId="0" applyNumberFormat="1"/>
    <xf numFmtId="0" fontId="18" fillId="0" borderId="0" xfId="4" applyFont="1" applyBorder="1" applyAlignment="1" applyProtection="1">
      <alignment vertical="center"/>
    </xf>
    <xf numFmtId="0" fontId="0" fillId="0" borderId="0" xfId="0" applyBorder="1" applyProtection="1">
      <protection locked="0"/>
    </xf>
    <xf numFmtId="0" fontId="19" fillId="0" borderId="0" xfId="4" applyFont="1" applyBorder="1" applyProtection="1">
      <protection locked="0"/>
    </xf>
    <xf numFmtId="0" fontId="16" fillId="0" borderId="0" xfId="0" applyFont="1"/>
    <xf numFmtId="0" fontId="17" fillId="0" borderId="0" xfId="1" applyFont="1" applyBorder="1" applyAlignment="1" applyProtection="1">
      <alignment vertical="center"/>
      <protection locked="0"/>
    </xf>
    <xf numFmtId="0" fontId="18" fillId="0" borderId="1" xfId="4" applyFont="1" applyBorder="1" applyAlignment="1" applyProtection="1">
      <alignment horizontal="center" vertical="center" wrapText="1"/>
      <protection locked="0"/>
    </xf>
    <xf numFmtId="3" fontId="17" fillId="0" borderId="0" xfId="1" applyNumberFormat="1" applyFont="1" applyAlignment="1" applyProtection="1">
      <alignment horizontal="center" vertical="center" wrapText="1"/>
      <protection locked="0"/>
    </xf>
    <xf numFmtId="0" fontId="21" fillId="0" borderId="0" xfId="0" applyFont="1" applyProtection="1">
      <protection locked="0"/>
    </xf>
    <xf numFmtId="0" fontId="17" fillId="0" borderId="3" xfId="0" applyFont="1" applyBorder="1" applyProtection="1">
      <protection locked="0"/>
    </xf>
    <xf numFmtId="0" fontId="21" fillId="0" borderId="0" xfId="0" applyFont="1" applyAlignment="1" applyProtection="1">
      <alignment horizontal="center"/>
      <protection locked="0"/>
    </xf>
    <xf numFmtId="0" fontId="0" fillId="0" borderId="0" xfId="0" applyBorder="1"/>
    <xf numFmtId="0" fontId="0" fillId="0" borderId="3" xfId="0" applyBorder="1"/>
    <xf numFmtId="0" fontId="21" fillId="4" borderId="0" xfId="0" applyFont="1" applyFill="1" applyProtection="1"/>
    <xf numFmtId="0" fontId="17" fillId="4" borderId="0" xfId="0" applyFont="1" applyFill="1" applyProtection="1"/>
    <xf numFmtId="0" fontId="17" fillId="4" borderId="0" xfId="0" applyFont="1" applyFill="1" applyBorder="1" applyProtection="1"/>
    <xf numFmtId="0" fontId="17" fillId="4" borderId="0" xfId="1" applyFont="1" applyFill="1" applyAlignment="1" applyProtection="1">
      <alignment vertical="center"/>
    </xf>
    <xf numFmtId="3" fontId="21" fillId="4" borderId="1" xfId="1" applyNumberFormat="1" applyFont="1" applyFill="1" applyBorder="1" applyAlignment="1" applyProtection="1">
      <alignment horizontal="center" vertical="center" wrapText="1"/>
    </xf>
    <xf numFmtId="0" fontId="17" fillId="2" borderId="0" xfId="0" applyFont="1" applyFill="1" applyBorder="1" applyProtection="1"/>
    <xf numFmtId="0" fontId="17" fillId="2" borderId="0" xfId="0" applyFont="1" applyFill="1" applyProtection="1"/>
    <xf numFmtId="3" fontId="21" fillId="4" borderId="1" xfId="1" applyNumberFormat="1" applyFont="1" applyFill="1" applyBorder="1" applyAlignment="1" applyProtection="1">
      <alignment horizontal="right" vertical="center"/>
    </xf>
    <xf numFmtId="3" fontId="17" fillId="4" borderId="1" xfId="1" applyNumberFormat="1" applyFont="1" applyFill="1" applyBorder="1" applyAlignment="1" applyProtection="1">
      <alignment horizontal="right" vertical="center" wrapText="1"/>
    </xf>
    <xf numFmtId="3" fontId="21" fillId="4" borderId="1" xfId="1" applyNumberFormat="1" applyFont="1" applyFill="1" applyBorder="1" applyAlignment="1" applyProtection="1">
      <alignment horizontal="right" vertical="center" wrapText="1"/>
    </xf>
    <xf numFmtId="0" fontId="21" fillId="4" borderId="1" xfId="0" applyFont="1" applyFill="1" applyBorder="1" applyProtection="1"/>
    <xf numFmtId="3" fontId="21" fillId="4" borderId="1" xfId="0" applyNumberFormat="1" applyFont="1" applyFill="1" applyBorder="1" applyProtection="1"/>
    <xf numFmtId="0" fontId="21" fillId="0" borderId="1" xfId="1" applyFont="1" applyFill="1" applyBorder="1" applyAlignment="1" applyProtection="1">
      <alignment horizontal="left" vertical="center" wrapText="1" indent="1"/>
    </xf>
    <xf numFmtId="0" fontId="17" fillId="0" borderId="1" xfId="1" applyFont="1" applyFill="1" applyBorder="1" applyAlignment="1" applyProtection="1">
      <alignment horizontal="left" vertical="center" wrapText="1" indent="2"/>
    </xf>
    <xf numFmtId="3" fontId="21" fillId="5" borderId="1" xfId="1" applyNumberFormat="1" applyFont="1" applyFill="1" applyBorder="1" applyAlignment="1" applyProtection="1">
      <alignment horizontal="left" vertical="center" wrapText="1"/>
    </xf>
    <xf numFmtId="3" fontId="21" fillId="5" borderId="1" xfId="1" applyNumberFormat="1" applyFont="1" applyFill="1" applyBorder="1" applyAlignment="1" applyProtection="1">
      <alignment horizontal="center" vertical="center" wrapText="1"/>
    </xf>
    <xf numFmtId="0" fontId="17" fillId="5" borderId="0" xfId="1" applyFont="1" applyFill="1" applyProtection="1">
      <protection locked="0"/>
    </xf>
    <xf numFmtId="0" fontId="17" fillId="5" borderId="0" xfId="0" applyFont="1" applyFill="1" applyAlignment="1" applyProtection="1">
      <alignment horizontal="center" vertical="center"/>
      <protection locked="0"/>
    </xf>
    <xf numFmtId="0" fontId="22"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protection locked="0"/>
    </xf>
    <xf numFmtId="0" fontId="17" fillId="5" borderId="0" xfId="0" applyFont="1" applyFill="1" applyProtection="1">
      <protection locked="0"/>
    </xf>
    <xf numFmtId="0" fontId="17" fillId="0" borderId="1" xfId="1" applyFont="1" applyFill="1" applyBorder="1" applyAlignment="1" applyProtection="1">
      <alignment horizontal="left" vertical="center" wrapText="1" indent="3"/>
    </xf>
    <xf numFmtId="0" fontId="17" fillId="0" borderId="1" xfId="1" applyFont="1" applyFill="1" applyBorder="1" applyAlignment="1" applyProtection="1">
      <alignment horizontal="left" vertical="center" wrapText="1" indent="1"/>
    </xf>
    <xf numFmtId="0" fontId="21" fillId="0" borderId="1" xfId="0" applyFont="1" applyFill="1" applyBorder="1" applyProtection="1">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right" vertical="center"/>
    </xf>
    <xf numFmtId="0" fontId="17" fillId="4" borderId="0" xfId="1" applyFont="1" applyFill="1" applyBorder="1" applyAlignment="1" applyProtection="1">
      <alignment horizontal="left" vertical="center"/>
    </xf>
    <xf numFmtId="0" fontId="17" fillId="4" borderId="0" xfId="0" applyFont="1" applyFill="1" applyBorder="1" applyProtection="1">
      <protection locked="0"/>
    </xf>
    <xf numFmtId="0" fontId="17" fillId="4" borderId="0" xfId="0" applyFont="1" applyFill="1" applyProtection="1">
      <protection locked="0"/>
    </xf>
    <xf numFmtId="3" fontId="21" fillId="4" borderId="1" xfId="1" applyNumberFormat="1" applyFont="1" applyFill="1" applyBorder="1" applyAlignment="1" applyProtection="1">
      <alignment horizontal="left" vertical="center" wrapText="1"/>
    </xf>
    <xf numFmtId="0" fontId="17" fillId="4" borderId="1" xfId="0" applyFont="1" applyFill="1" applyBorder="1" applyProtection="1"/>
    <xf numFmtId="0" fontId="17" fillId="4"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Fill="1" applyBorder="1" applyProtection="1">
      <protection locked="0"/>
    </xf>
    <xf numFmtId="0" fontId="17" fillId="4" borderId="0" xfId="3" applyFont="1" applyFill="1" applyAlignment="1" applyProtection="1">
      <alignment horizontal="center" vertical="center"/>
      <protection locked="0"/>
    </xf>
    <xf numFmtId="0" fontId="17" fillId="4" borderId="0" xfId="3" applyFont="1" applyFill="1" applyProtection="1"/>
    <xf numFmtId="0" fontId="17" fillId="4" borderId="3" xfId="0" applyFont="1" applyFill="1" applyBorder="1" applyAlignment="1" applyProtection="1">
      <alignment horizontal="left"/>
    </xf>
    <xf numFmtId="0" fontId="17" fillId="4" borderId="0" xfId="0" applyFont="1" applyFill="1" applyBorder="1" applyAlignment="1" applyProtection="1">
      <alignment horizontal="left"/>
    </xf>
    <xf numFmtId="0" fontId="17" fillId="4" borderId="1" xfId="2" applyFont="1" applyFill="1" applyBorder="1" applyAlignment="1" applyProtection="1">
      <alignment horizontal="right" vertical="top"/>
    </xf>
    <xf numFmtId="0" fontId="21" fillId="4" borderId="4" xfId="3" applyFont="1" applyFill="1" applyBorder="1" applyAlignment="1" applyProtection="1">
      <alignment horizontal="right"/>
    </xf>
    <xf numFmtId="0" fontId="21" fillId="0" borderId="0" xfId="0" applyFont="1" applyFill="1" applyBorder="1" applyAlignment="1" applyProtection="1">
      <alignment horizontal="left"/>
    </xf>
    <xf numFmtId="0" fontId="17" fillId="0" borderId="0" xfId="0" applyFont="1" applyFill="1" applyBorder="1" applyProtection="1"/>
    <xf numFmtId="0" fontId="17" fillId="4" borderId="0" xfId="0" applyFont="1" applyFill="1" applyBorder="1" applyAlignment="1" applyProtection="1">
      <alignment horizontal="left" wrapText="1"/>
    </xf>
    <xf numFmtId="0" fontId="17" fillId="4" borderId="3" xfId="0" applyFont="1" applyFill="1" applyBorder="1" applyAlignment="1" applyProtection="1">
      <alignment horizontal="left" wrapText="1"/>
    </xf>
    <xf numFmtId="0" fontId="17" fillId="4" borderId="3" xfId="0" applyFont="1" applyFill="1" applyBorder="1" applyProtection="1"/>
    <xf numFmtId="0" fontId="21" fillId="4" borderId="3" xfId="0" applyFont="1" applyFill="1" applyBorder="1" applyAlignment="1" applyProtection="1">
      <alignment horizontal="center" vertical="center" wrapText="1"/>
    </xf>
    <xf numFmtId="0" fontId="21" fillId="4" borderId="1" xfId="0" applyFont="1" applyFill="1" applyBorder="1" applyAlignment="1" applyProtection="1">
      <alignment horizontal="right" vertical="center" wrapText="1"/>
    </xf>
    <xf numFmtId="0" fontId="17" fillId="4" borderId="0" xfId="0" applyFont="1" applyFill="1" applyAlignment="1" applyProtection="1">
      <alignment horizontal="center" vertical="center"/>
    </xf>
    <xf numFmtId="0" fontId="17" fillId="4" borderId="3" xfId="1" applyFont="1" applyFill="1" applyBorder="1" applyAlignment="1" applyProtection="1">
      <alignment horizontal="left" vertical="center"/>
    </xf>
    <xf numFmtId="0" fontId="17" fillId="0" borderId="0" xfId="0" applyFont="1" applyFill="1" applyAlignment="1" applyProtection="1">
      <alignment horizontal="center" vertical="center"/>
    </xf>
    <xf numFmtId="0" fontId="20" fillId="4" borderId="5" xfId="4" applyFont="1" applyFill="1" applyBorder="1" applyAlignment="1" applyProtection="1">
      <alignment horizontal="center" vertical="center" wrapText="1"/>
    </xf>
    <xf numFmtId="0" fontId="20" fillId="4" borderId="1" xfId="4" applyFont="1" applyFill="1" applyBorder="1" applyAlignment="1" applyProtection="1">
      <alignment horizontal="center" vertical="center" wrapText="1"/>
    </xf>
    <xf numFmtId="0" fontId="16" fillId="4" borderId="0" xfId="0" applyFont="1" applyFill="1" applyProtection="1"/>
    <xf numFmtId="0" fontId="0" fillId="4" borderId="0" xfId="0" applyFill="1" applyProtection="1"/>
    <xf numFmtId="14" fontId="17" fillId="4" borderId="0" xfId="1" applyNumberFormat="1" applyFont="1" applyFill="1" applyBorder="1" applyAlignment="1" applyProtection="1">
      <alignment vertical="center"/>
    </xf>
    <xf numFmtId="0" fontId="17" fillId="4" borderId="0" xfId="1" applyFont="1" applyFill="1" applyBorder="1" applyAlignment="1" applyProtection="1">
      <alignment vertical="center"/>
    </xf>
    <xf numFmtId="14" fontId="17" fillId="4" borderId="0" xfId="1" applyNumberFormat="1" applyFont="1" applyFill="1" applyBorder="1" applyAlignment="1" applyProtection="1">
      <alignment horizontal="center" vertical="center"/>
    </xf>
    <xf numFmtId="0" fontId="12" fillId="4" borderId="0" xfId="1" applyFont="1" applyFill="1" applyAlignment="1" applyProtection="1">
      <alignment horizontal="left" vertical="center"/>
    </xf>
    <xf numFmtId="0" fontId="11"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7"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7" fillId="4" borderId="0" xfId="1" applyFont="1" applyFill="1" applyBorder="1" applyAlignment="1" applyProtection="1">
      <alignment vertical="center"/>
      <protection locked="0"/>
    </xf>
    <xf numFmtId="0" fontId="17" fillId="4" borderId="0" xfId="3" applyFont="1" applyFill="1" applyProtection="1">
      <protection locked="0"/>
    </xf>
    <xf numFmtId="0" fontId="17" fillId="4" borderId="0" xfId="1" applyFont="1" applyFill="1" applyProtection="1">
      <protection locked="0"/>
    </xf>
    <xf numFmtId="0" fontId="22" fillId="4" borderId="0" xfId="1" applyFont="1" applyFill="1" applyAlignment="1" applyProtection="1">
      <alignment horizontal="center" vertical="center" wrapText="1"/>
      <protection locked="0"/>
    </xf>
    <xf numFmtId="14" fontId="23" fillId="0" borderId="2" xfId="5" applyNumberFormat="1" applyFont="1" applyBorder="1" applyAlignment="1" applyProtection="1">
      <alignment wrapText="1"/>
      <protection locked="0"/>
    </xf>
    <xf numFmtId="14" fontId="21" fillId="0" borderId="0" xfId="0" applyNumberFormat="1" applyFont="1" applyFill="1" applyBorder="1" applyAlignment="1" applyProtection="1">
      <alignment horizontal="center" vertical="center" wrapText="1"/>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Border="1" applyAlignment="1" applyProtection="1">
      <alignment horizontal="center" vertical="center"/>
      <protection locked="0"/>
    </xf>
    <xf numFmtId="14" fontId="17" fillId="0" borderId="0" xfId="1" applyNumberFormat="1" applyFont="1" applyFill="1" applyBorder="1" applyAlignment="1" applyProtection="1">
      <alignment horizontal="right" vertical="center"/>
    </xf>
    <xf numFmtId="0" fontId="17" fillId="2" borderId="0" xfId="0" applyFont="1" applyFill="1" applyProtection="1">
      <protection locked="0"/>
    </xf>
    <xf numFmtId="0" fontId="0" fillId="2" borderId="0" xfId="0" applyFill="1"/>
    <xf numFmtId="0" fontId="21" fillId="2" borderId="0" xfId="0" applyFont="1" applyFill="1" applyAlignment="1" applyProtection="1">
      <alignment horizontal="center"/>
      <protection locked="0"/>
    </xf>
    <xf numFmtId="0" fontId="17" fillId="2" borderId="0" xfId="0" applyFont="1" applyFill="1" applyAlignment="1" applyProtection="1">
      <alignment horizontal="center" vertical="center"/>
      <protection locked="0"/>
    </xf>
    <xf numFmtId="0" fontId="17" fillId="2" borderId="3" xfId="0" applyFont="1" applyFill="1" applyBorder="1" applyProtection="1">
      <protection locked="0"/>
    </xf>
    <xf numFmtId="0" fontId="21" fillId="2" borderId="0" xfId="0" applyFont="1" applyFill="1" applyProtection="1">
      <protection locked="0"/>
    </xf>
    <xf numFmtId="0" fontId="17" fillId="2" borderId="0" xfId="0" applyFont="1" applyFill="1" applyBorder="1" applyProtection="1">
      <protection locked="0"/>
    </xf>
    <xf numFmtId="0" fontId="16" fillId="2" borderId="0" xfId="0" applyFont="1" applyFill="1"/>
    <xf numFmtId="0" fontId="16" fillId="4" borderId="1" xfId="3" applyFont="1" applyFill="1" applyBorder="1" applyAlignment="1" applyProtection="1">
      <alignment horizontal="center" vertical="center"/>
    </xf>
    <xf numFmtId="0" fontId="16" fillId="4" borderId="1" xfId="3" applyFont="1" applyFill="1" applyBorder="1" applyAlignment="1" applyProtection="1">
      <alignment horizontal="center" vertical="center" wrapText="1"/>
    </xf>
    <xf numFmtId="0" fontId="16" fillId="4" borderId="2" xfId="3" applyFont="1" applyFill="1" applyBorder="1" applyAlignment="1" applyProtection="1">
      <alignment horizontal="center" vertical="center" wrapText="1"/>
    </xf>
    <xf numFmtId="0" fontId="21" fillId="0" borderId="0" xfId="3" applyFont="1" applyProtection="1">
      <protection locked="0"/>
    </xf>
    <xf numFmtId="0" fontId="17" fillId="0" borderId="0" xfId="3" applyFont="1" applyBorder="1" applyProtection="1">
      <protection locked="0"/>
    </xf>
    <xf numFmtId="0" fontId="17" fillId="0" borderId="3" xfId="3" applyFont="1" applyBorder="1" applyProtection="1">
      <protection locked="0"/>
    </xf>
    <xf numFmtId="0" fontId="21" fillId="0" borderId="0" xfId="3" applyFont="1" applyAlignment="1" applyProtection="1">
      <alignment horizontal="left"/>
      <protection locked="0"/>
    </xf>
    <xf numFmtId="0" fontId="17" fillId="0" borderId="0" xfId="3" applyFont="1" applyAlignment="1" applyProtection="1">
      <alignment horizontal="left"/>
      <protection locked="0"/>
    </xf>
    <xf numFmtId="0" fontId="11" fillId="0" borderId="0" xfId="3"/>
    <xf numFmtId="0" fontId="17" fillId="0" borderId="0" xfId="0" applyFont="1" applyAlignment="1" applyProtection="1">
      <alignment horizontal="left"/>
      <protection locked="0"/>
    </xf>
    <xf numFmtId="0" fontId="17" fillId="0" borderId="5" xfId="2" applyFont="1" applyFill="1" applyBorder="1" applyAlignment="1" applyProtection="1">
      <alignment horizontal="left" vertical="center" wrapText="1" indent="2"/>
    </xf>
    <xf numFmtId="4" fontId="17" fillId="0" borderId="4" xfId="2" applyNumberFormat="1" applyFont="1" applyFill="1" applyBorder="1" applyAlignment="1" applyProtection="1">
      <alignment horizontal="right" vertical="center"/>
      <protection locked="0"/>
    </xf>
    <xf numFmtId="0" fontId="21" fillId="2" borderId="0" xfId="0" applyFont="1" applyFill="1" applyBorder="1" applyAlignment="1" applyProtection="1">
      <alignment horizontal="left"/>
    </xf>
    <xf numFmtId="14" fontId="17" fillId="0" borderId="0" xfId="1" applyNumberFormat="1" applyFont="1" applyFill="1" applyBorder="1" applyAlignment="1" applyProtection="1">
      <alignment vertical="center"/>
    </xf>
    <xf numFmtId="0" fontId="0" fillId="2" borderId="0" xfId="0" applyFill="1" applyProtection="1">
      <protection locked="0"/>
    </xf>
    <xf numFmtId="0" fontId="21" fillId="2" borderId="0" xfId="0" applyFont="1" applyFill="1" applyAlignment="1" applyProtection="1">
      <alignment horizontal="left"/>
      <protection locked="0"/>
    </xf>
    <xf numFmtId="0" fontId="17" fillId="2" borderId="0" xfId="0" applyFont="1" applyFill="1" applyAlignment="1" applyProtection="1">
      <alignment horizontal="left"/>
      <protection locked="0"/>
    </xf>
    <xf numFmtId="0" fontId="11" fillId="2" borderId="0" xfId="0" applyFont="1" applyFill="1"/>
    <xf numFmtId="0" fontId="21" fillId="4" borderId="0" xfId="0" applyFont="1" applyFill="1" applyBorder="1" applyAlignment="1" applyProtection="1">
      <alignment horizontal="center"/>
      <protection locked="0"/>
    </xf>
    <xf numFmtId="0" fontId="17" fillId="4" borderId="0" xfId="0" applyFont="1" applyFill="1" applyBorder="1" applyAlignment="1" applyProtection="1">
      <alignment horizontal="center" vertical="center"/>
      <protection locked="0"/>
    </xf>
    <xf numFmtId="0" fontId="21" fillId="4" borderId="0" xfId="0" applyFont="1" applyFill="1" applyBorder="1" applyProtection="1">
      <protection locked="0"/>
    </xf>
    <xf numFmtId="0" fontId="16" fillId="4" borderId="0" xfId="0" applyFont="1" applyFill="1" applyBorder="1"/>
    <xf numFmtId="0" fontId="21" fillId="0" borderId="0" xfId="0" applyFont="1" applyBorder="1" applyAlignment="1" applyProtection="1">
      <alignment horizontal="left"/>
    </xf>
    <xf numFmtId="0" fontId="21" fillId="0" borderId="1" xfId="1" applyFont="1" applyFill="1" applyBorder="1" applyAlignment="1" applyProtection="1">
      <alignment horizontal="left" vertical="center" wrapText="1"/>
    </xf>
    <xf numFmtId="0" fontId="21" fillId="5" borderId="0" xfId="1" applyFont="1" applyFill="1" applyAlignment="1" applyProtection="1">
      <alignment horizontal="center" vertical="center"/>
      <protection locked="0"/>
    </xf>
    <xf numFmtId="3" fontId="21" fillId="2" borderId="1" xfId="1" applyNumberFormat="1" applyFont="1" applyFill="1" applyBorder="1" applyAlignment="1" applyProtection="1">
      <alignment horizontal="center" vertical="center"/>
      <protection locked="0"/>
    </xf>
    <xf numFmtId="3" fontId="17" fillId="5" borderId="0" xfId="1" applyNumberFormat="1" applyFont="1" applyFill="1" applyAlignment="1" applyProtection="1">
      <alignment horizontal="center" vertical="center"/>
      <protection locked="0"/>
    </xf>
    <xf numFmtId="3" fontId="17" fillId="0" borderId="0" xfId="1" applyNumberFormat="1" applyFont="1" applyAlignment="1" applyProtection="1">
      <alignment horizontal="center" vertical="center"/>
      <protection locked="0"/>
    </xf>
    <xf numFmtId="0" fontId="17" fillId="0" borderId="1" xfId="2" applyFont="1" applyFill="1" applyBorder="1" applyAlignment="1" applyProtection="1">
      <alignment horizontal="left" vertical="top"/>
      <protection locked="0"/>
    </xf>
    <xf numFmtId="0" fontId="26" fillId="5" borderId="0" xfId="0" applyFont="1" applyFill="1" applyAlignment="1" applyProtection="1">
      <alignment vertical="center"/>
      <protection locked="0"/>
    </xf>
    <xf numFmtId="0" fontId="26" fillId="0" borderId="0" xfId="0" applyFont="1" applyAlignment="1" applyProtection="1">
      <alignment vertical="center"/>
      <protection locked="0"/>
    </xf>
    <xf numFmtId="0" fontId="17" fillId="0" borderId="1" xfId="1" applyFont="1" applyFill="1" applyBorder="1" applyAlignment="1" applyProtection="1">
      <alignment horizontal="left" vertical="center" wrapText="1" indent="4"/>
    </xf>
    <xf numFmtId="0" fontId="17" fillId="4" borderId="1" xfId="0" applyFont="1" applyFill="1" applyBorder="1" applyAlignment="1" applyProtection="1">
      <alignment horizontal="center"/>
    </xf>
    <xf numFmtId="0" fontId="17" fillId="0" borderId="5" xfId="0" applyFont="1" applyFill="1" applyBorder="1" applyAlignment="1" applyProtection="1">
      <alignment horizontal="left" vertical="center" indent="1"/>
    </xf>
    <xf numFmtId="0" fontId="17" fillId="4" borderId="2" xfId="0" applyFont="1" applyFill="1" applyBorder="1" applyAlignment="1" applyProtection="1">
      <alignment horizontal="center"/>
    </xf>
    <xf numFmtId="0" fontId="17" fillId="4" borderId="0" xfId="1" applyFont="1" applyFill="1" applyAlignment="1" applyProtection="1">
      <alignment wrapText="1"/>
    </xf>
    <xf numFmtId="0" fontId="17" fillId="4" borderId="0" xfId="0" applyFont="1" applyFill="1" applyBorder="1" applyAlignment="1" applyProtection="1">
      <alignment wrapText="1"/>
    </xf>
    <xf numFmtId="0" fontId="17" fillId="0" borderId="0" xfId="0" applyFont="1" applyFill="1" applyBorder="1" applyAlignment="1" applyProtection="1">
      <alignment wrapText="1"/>
      <protection locked="0"/>
    </xf>
    <xf numFmtId="0" fontId="17" fillId="0" borderId="0" xfId="0" applyFont="1" applyAlignment="1" applyProtection="1">
      <alignment wrapText="1"/>
      <protection locked="0"/>
    </xf>
    <xf numFmtId="0" fontId="17" fillId="0" borderId="0" xfId="3" applyFont="1" applyAlignment="1" applyProtection="1">
      <alignment wrapText="1"/>
      <protection locked="0"/>
    </xf>
    <xf numFmtId="0" fontId="21" fillId="0" borderId="0" xfId="0" applyFont="1" applyAlignment="1" applyProtection="1">
      <alignment wrapText="1"/>
      <protection locked="0"/>
    </xf>
    <xf numFmtId="0" fontId="16" fillId="0" borderId="0" xfId="0" applyFont="1" applyAlignment="1">
      <alignment wrapText="1"/>
    </xf>
    <xf numFmtId="0" fontId="17" fillId="0" borderId="1" xfId="0" applyFont="1" applyFill="1" applyBorder="1" applyAlignment="1" applyProtection="1">
      <alignment horizontal="left" vertical="center" wrapText="1" indent="2"/>
    </xf>
    <xf numFmtId="0" fontId="27" fillId="4" borderId="0" xfId="1" applyFont="1" applyFill="1" applyAlignment="1" applyProtection="1">
      <alignment horizontal="right" vertical="center"/>
    </xf>
    <xf numFmtId="0" fontId="17" fillId="4" borderId="1" xfId="0" applyFont="1" applyFill="1" applyBorder="1" applyProtection="1">
      <protection locked="0"/>
    </xf>
    <xf numFmtId="0" fontId="21" fillId="2" borderId="1" xfId="1" applyFont="1" applyFill="1" applyBorder="1" applyAlignment="1" applyProtection="1">
      <alignment vertical="center" wrapText="1"/>
    </xf>
    <xf numFmtId="0" fontId="17" fillId="0" borderId="1" xfId="0" applyFont="1" applyFill="1" applyBorder="1" applyAlignment="1" applyProtection="1">
      <alignment horizontal="center"/>
    </xf>
    <xf numFmtId="0" fontId="21" fillId="0" borderId="5" xfId="1" applyFont="1" applyFill="1" applyBorder="1" applyAlignment="1" applyProtection="1">
      <alignment horizontal="left" vertical="center" wrapText="1"/>
    </xf>
    <xf numFmtId="0" fontId="21" fillId="2" borderId="4" xfId="0" applyFont="1" applyFill="1" applyBorder="1" applyProtection="1"/>
    <xf numFmtId="3" fontId="17" fillId="4" borderId="28" xfId="1" applyNumberFormat="1" applyFont="1" applyFill="1" applyBorder="1" applyAlignment="1" applyProtection="1">
      <alignment horizontal="right" vertical="center" wrapText="1"/>
    </xf>
    <xf numFmtId="0" fontId="21" fillId="4" borderId="2" xfId="0" applyFont="1" applyFill="1" applyBorder="1" applyProtection="1"/>
    <xf numFmtId="3" fontId="17" fillId="4" borderId="26" xfId="1" applyNumberFormat="1" applyFont="1" applyFill="1" applyBorder="1" applyAlignment="1" applyProtection="1">
      <alignment horizontal="right" vertical="center" wrapText="1"/>
    </xf>
    <xf numFmtId="0" fontId="17" fillId="4" borderId="3" xfId="0" applyFont="1" applyFill="1" applyBorder="1" applyProtection="1">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0" borderId="0" xfId="0" applyFont="1" applyAlignment="1">
      <alignment vertical="center"/>
    </xf>
    <xf numFmtId="0" fontId="17" fillId="0" borderId="0" xfId="0" applyFont="1" applyAlignment="1" applyProtection="1">
      <alignment vertical="center"/>
      <protection locked="0"/>
    </xf>
    <xf numFmtId="0" fontId="17" fillId="4" borderId="0" xfId="0" applyFont="1" applyFill="1" applyBorder="1" applyAlignment="1">
      <alignment vertical="center"/>
    </xf>
    <xf numFmtId="0" fontId="17" fillId="4" borderId="33" xfId="1" applyFont="1" applyFill="1" applyBorder="1" applyAlignment="1" applyProtection="1">
      <alignment horizontal="left" vertical="center"/>
    </xf>
    <xf numFmtId="0" fontId="17" fillId="4" borderId="0" xfId="0" applyFont="1" applyFill="1" applyBorder="1" applyAlignment="1" applyProtection="1">
      <alignment vertical="center"/>
    </xf>
    <xf numFmtId="0" fontId="17" fillId="4" borderId="33" xfId="0" applyFont="1" applyFill="1" applyBorder="1" applyAlignment="1" applyProtection="1">
      <alignment vertical="center"/>
    </xf>
    <xf numFmtId="0" fontId="21" fillId="4" borderId="0" xfId="0" applyFont="1" applyFill="1" applyBorder="1" applyAlignment="1" applyProtection="1">
      <alignment vertical="center"/>
    </xf>
    <xf numFmtId="0" fontId="21" fillId="4" borderId="33" xfId="0" applyFont="1" applyFill="1" applyBorder="1" applyAlignment="1" applyProtection="1">
      <alignment vertical="center"/>
    </xf>
    <xf numFmtId="0" fontId="17" fillId="2" borderId="0" xfId="1" applyFont="1" applyFill="1" applyBorder="1" applyAlignment="1" applyProtection="1">
      <alignment horizontal="left" vertical="center" wrapText="1" indent="1"/>
    </xf>
    <xf numFmtId="0" fontId="16" fillId="4" borderId="1" xfId="0" applyFont="1" applyFill="1" applyBorder="1"/>
    <xf numFmtId="0" fontId="21" fillId="4" borderId="1" xfId="1" applyFont="1" applyFill="1" applyBorder="1" applyAlignment="1" applyProtection="1">
      <alignment horizontal="left" vertical="center" wrapText="1" indent="1"/>
    </xf>
    <xf numFmtId="0" fontId="21" fillId="4" borderId="1" xfId="0" applyFont="1" applyFill="1" applyBorder="1" applyProtection="1">
      <protection locked="0"/>
    </xf>
    <xf numFmtId="0" fontId="17" fillId="4" borderId="0" xfId="1" applyFont="1" applyFill="1" applyBorder="1" applyAlignment="1" applyProtection="1">
      <alignment horizontal="center" vertical="center"/>
    </xf>
    <xf numFmtId="0" fontId="17" fillId="0" borderId="0" xfId="3" applyFont="1" applyFill="1" applyBorder="1" applyProtection="1">
      <protection locked="0"/>
    </xf>
    <xf numFmtId="0" fontId="17" fillId="0" borderId="0" xfId="3" applyFont="1" applyFill="1" applyProtection="1">
      <protection locked="0"/>
    </xf>
    <xf numFmtId="0" fontId="26" fillId="4" borderId="33" xfId="0" applyFont="1" applyFill="1" applyBorder="1" applyAlignment="1">
      <alignment vertical="center"/>
    </xf>
    <xf numFmtId="0" fontId="21" fillId="2" borderId="0" xfId="0" applyFont="1" applyFill="1" applyBorder="1" applyAlignment="1">
      <alignment horizontal="left" vertical="center"/>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Alignment="1" applyProtection="1">
      <alignment horizontal="right" vertical="center"/>
    </xf>
    <xf numFmtId="0" fontId="17" fillId="4" borderId="0" xfId="3" applyFont="1" applyFill="1" applyAlignment="1" applyProtection="1">
      <alignment horizontal="left" vertical="center"/>
    </xf>
    <xf numFmtId="0" fontId="11" fillId="4" borderId="0" xfId="3" applyFill="1" applyBorder="1"/>
    <xf numFmtId="0" fontId="20" fillId="3" borderId="1" xfId="3" applyFont="1" applyFill="1" applyBorder="1" applyAlignment="1">
      <alignment horizontal="center" vertical="center"/>
    </xf>
    <xf numFmtId="0" fontId="20" fillId="3" borderId="1" xfId="3" applyFont="1" applyFill="1" applyBorder="1" applyAlignment="1">
      <alignment horizontal="center" vertical="center" wrapText="1"/>
    </xf>
    <xf numFmtId="0" fontId="20" fillId="0" borderId="1" xfId="3" applyFont="1" applyBorder="1" applyAlignment="1">
      <alignment horizontal="left" vertical="center"/>
    </xf>
    <xf numFmtId="0" fontId="18" fillId="0" borderId="1" xfId="3" applyFont="1" applyBorder="1"/>
    <xf numFmtId="3" fontId="18" fillId="2" borderId="1" xfId="3" applyNumberFormat="1" applyFont="1" applyFill="1" applyBorder="1"/>
    <xf numFmtId="0" fontId="20" fillId="0" borderId="1" xfId="3" applyFont="1" applyBorder="1" applyAlignment="1">
      <alignment horizontal="center"/>
    </xf>
    <xf numFmtId="3" fontId="18" fillId="0" borderId="1" xfId="3" applyNumberFormat="1" applyFont="1" applyBorder="1"/>
    <xf numFmtId="0" fontId="18" fillId="0" borderId="1" xfId="3" applyFont="1" applyBorder="1" applyAlignment="1">
      <alignment horizontal="right"/>
    </xf>
    <xf numFmtId="0" fontId="18" fillId="2" borderId="1" xfId="3" applyFont="1" applyFill="1" applyBorder="1"/>
    <xf numFmtId="0" fontId="20" fillId="0" borderId="1" xfId="3" applyFont="1" applyBorder="1" applyAlignment="1">
      <alignment horizontal="center" vertical="center"/>
    </xf>
    <xf numFmtId="0" fontId="18" fillId="4" borderId="1" xfId="3" applyFont="1" applyFill="1" applyBorder="1"/>
    <xf numFmtId="0" fontId="18" fillId="0" borderId="1" xfId="3" applyFont="1" applyBorder="1" applyAlignment="1">
      <alignment horizontal="left" vertical="center"/>
    </xf>
    <xf numFmtId="0" fontId="18" fillId="0" borderId="0" xfId="3" applyFont="1" applyBorder="1" applyAlignment="1">
      <alignment horizontal="right"/>
    </xf>
    <xf numFmtId="0" fontId="18" fillId="0" borderId="0" xfId="3" applyFont="1" applyBorder="1" applyAlignment="1">
      <alignment horizontal="left" vertical="center"/>
    </xf>
    <xf numFmtId="0" fontId="18" fillId="0" borderId="0" xfId="3" applyFont="1" applyBorder="1"/>
    <xf numFmtId="0" fontId="16" fillId="0" borderId="0" xfId="3" applyFont="1"/>
    <xf numFmtId="0" fontId="11" fillId="0" borderId="0" xfId="3" applyFill="1"/>
    <xf numFmtId="0" fontId="21" fillId="0" borderId="0" xfId="0" applyFont="1" applyFill="1" applyBorder="1" applyProtection="1">
      <protection locked="0"/>
    </xf>
    <xf numFmtId="3" fontId="21" fillId="2" borderId="0" xfId="1" applyNumberFormat="1" applyFont="1" applyFill="1" applyBorder="1" applyAlignment="1" applyProtection="1">
      <alignment horizontal="center" vertical="center" wrapText="1"/>
      <protection locked="0"/>
    </xf>
    <xf numFmtId="0" fontId="17" fillId="0" borderId="1" xfId="1" applyFont="1" applyFill="1" applyBorder="1" applyAlignment="1" applyProtection="1">
      <alignment horizontal="left" wrapText="1"/>
    </xf>
    <xf numFmtId="0" fontId="21" fillId="0" borderId="1" xfId="1" applyFont="1" applyFill="1" applyBorder="1" applyAlignment="1" applyProtection="1">
      <alignment horizontal="left" wrapText="1"/>
    </xf>
    <xf numFmtId="0" fontId="21" fillId="0" borderId="1" xfId="0" applyFont="1" applyFill="1" applyBorder="1" applyAlignment="1" applyProtection="1">
      <protection locked="0"/>
    </xf>
    <xf numFmtId="0" fontId="17" fillId="0" borderId="0" xfId="0" applyFont="1" applyFill="1" applyBorder="1" applyAlignment="1" applyProtection="1">
      <alignment horizontal="left" vertical="center" wrapText="1"/>
      <protection locked="0"/>
    </xf>
    <xf numFmtId="0" fontId="11" fillId="4" borderId="1" xfId="3" applyFont="1" applyFill="1" applyBorder="1" applyAlignment="1" applyProtection="1">
      <alignment horizontal="center" vertical="center"/>
    </xf>
    <xf numFmtId="0" fontId="21" fillId="0" borderId="28" xfId="1" applyFont="1" applyFill="1" applyBorder="1" applyAlignment="1" applyProtection="1">
      <alignment horizontal="left" vertical="center" wrapText="1" indent="1"/>
    </xf>
    <xf numFmtId="0" fontId="21" fillId="0" borderId="28" xfId="0" applyFont="1" applyFill="1" applyBorder="1" applyProtection="1">
      <protection locked="0"/>
    </xf>
    <xf numFmtId="3" fontId="21" fillId="4" borderId="28" xfId="0" applyNumberFormat="1" applyFont="1" applyFill="1" applyBorder="1" applyProtection="1"/>
    <xf numFmtId="0" fontId="21" fillId="2" borderId="0" xfId="0" applyFont="1" applyFill="1" applyBorder="1" applyAlignment="1" applyProtection="1">
      <alignment horizontal="left"/>
      <protection locked="0"/>
    </xf>
    <xf numFmtId="0" fontId="21" fillId="4" borderId="0" xfId="0" applyFont="1" applyFill="1" applyAlignment="1" applyProtection="1"/>
    <xf numFmtId="3" fontId="24" fillId="5" borderId="1" xfId="1" applyNumberFormat="1" applyFont="1" applyFill="1" applyBorder="1" applyAlignment="1" applyProtection="1">
      <alignment horizontal="center" vertical="center" wrapText="1"/>
    </xf>
    <xf numFmtId="3" fontId="24" fillId="4" borderId="1" xfId="1" applyNumberFormat="1" applyFont="1" applyFill="1" applyBorder="1" applyAlignment="1" applyProtection="1">
      <alignment horizontal="center" vertical="center" wrapText="1"/>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2" borderId="0" xfId="0" applyFont="1" applyFill="1" applyAlignment="1" applyProtection="1">
      <alignment horizontal="left"/>
      <protection locked="0"/>
    </xf>
    <xf numFmtId="0" fontId="21" fillId="4" borderId="0" xfId="0" applyFont="1" applyFill="1" applyAlignment="1" applyProtection="1">
      <alignment horizontal="left" vertical="center"/>
    </xf>
    <xf numFmtId="0" fontId="17" fillId="0" borderId="0" xfId="0" applyFont="1" applyAlignment="1" applyProtection="1">
      <alignment horizontal="center" vertical="center"/>
      <protection locked="0"/>
    </xf>
    <xf numFmtId="0" fontId="17" fillId="4" borderId="0" xfId="1" applyFont="1" applyFill="1" applyAlignment="1" applyProtection="1">
      <alignment horizontal="right" vertical="center"/>
    </xf>
    <xf numFmtId="0" fontId="17" fillId="4" borderId="0" xfId="1" applyFont="1" applyFill="1" applyBorder="1" applyAlignment="1" applyProtection="1">
      <alignment horizontal="center" vertical="center"/>
    </xf>
    <xf numFmtId="0" fontId="17" fillId="0" borderId="0" xfId="3" applyFont="1" applyFill="1" applyBorder="1" applyAlignment="1" applyProtection="1">
      <alignment horizontal="left" vertical="center"/>
    </xf>
    <xf numFmtId="0" fontId="17" fillId="0" borderId="0" xfId="0" applyFont="1" applyFill="1" applyAlignment="1">
      <alignment vertical="center"/>
    </xf>
    <xf numFmtId="0" fontId="11" fillId="0" borderId="0" xfId="3" applyFont="1" applyAlignment="1" applyProtection="1">
      <alignment vertical="center"/>
      <protection locked="0"/>
    </xf>
    <xf numFmtId="0" fontId="11" fillId="0" borderId="0" xfId="0" applyFont="1"/>
    <xf numFmtId="0" fontId="11" fillId="4" borderId="0" xfId="3" applyFont="1" applyFill="1" applyProtection="1">
      <protection locked="0"/>
    </xf>
    <xf numFmtId="0" fontId="11" fillId="4" borderId="0" xfId="3" applyFont="1" applyFill="1" applyProtection="1"/>
    <xf numFmtId="0" fontId="11" fillId="0" borderId="0" xfId="3" applyFont="1" applyProtection="1">
      <protection locked="0"/>
    </xf>
    <xf numFmtId="0" fontId="11" fillId="4" borderId="0" xfId="3" applyFont="1" applyFill="1" applyBorder="1" applyProtection="1"/>
    <xf numFmtId="0" fontId="11" fillId="4" borderId="0" xfId="3" applyFont="1" applyFill="1" applyBorder="1" applyProtection="1">
      <protection locked="0"/>
    </xf>
    <xf numFmtId="0" fontId="11" fillId="4" borderId="0" xfId="3" applyFont="1" applyFill="1" applyBorder="1" applyAlignment="1" applyProtection="1">
      <alignment horizontal="left"/>
      <protection locked="0"/>
    </xf>
    <xf numFmtId="0" fontId="11" fillId="0" borderId="0" xfId="3" applyFont="1" applyFill="1" applyProtection="1"/>
    <xf numFmtId="0" fontId="11" fillId="0" borderId="0" xfId="3" applyFont="1" applyFill="1" applyBorder="1" applyProtection="1"/>
    <xf numFmtId="0" fontId="11" fillId="4" borderId="27" xfId="3" applyFont="1" applyFill="1" applyBorder="1" applyProtection="1"/>
    <xf numFmtId="0" fontId="11" fillId="0" borderId="1" xfId="3" applyFont="1" applyBorder="1" applyProtection="1">
      <protection locked="0"/>
    </xf>
    <xf numFmtId="14" fontId="11" fillId="0" borderId="1" xfId="3" applyNumberFormat="1" applyFont="1" applyBorder="1" applyProtection="1">
      <protection locked="0"/>
    </xf>
    <xf numFmtId="0" fontId="31" fillId="0" borderId="1" xfId="14" applyFont="1" applyBorder="1" applyAlignment="1" applyProtection="1">
      <alignment wrapText="1"/>
      <protection locked="0"/>
    </xf>
    <xf numFmtId="14" fontId="11" fillId="4" borderId="1" xfId="3" applyNumberFormat="1" applyFont="1" applyFill="1" applyBorder="1" applyProtection="1"/>
    <xf numFmtId="0" fontId="11" fillId="0" borderId="1" xfId="3" applyFont="1" applyBorder="1" applyAlignment="1" applyProtection="1">
      <alignment horizontal="left" vertical="center"/>
      <protection locked="0"/>
    </xf>
    <xf numFmtId="0" fontId="11" fillId="0" borderId="0" xfId="3" applyFont="1"/>
    <xf numFmtId="0" fontId="11" fillId="0" borderId="0" xfId="3" applyFont="1" applyBorder="1" applyProtection="1">
      <protection locked="0"/>
    </xf>
    <xf numFmtId="0" fontId="21" fillId="4" borderId="6" xfId="2" applyFont="1" applyFill="1" applyBorder="1" applyAlignment="1" applyProtection="1">
      <alignment horizontal="center" vertical="top" wrapText="1"/>
    </xf>
    <xf numFmtId="1" fontId="21" fillId="4" borderId="6" xfId="2" applyNumberFormat="1" applyFont="1" applyFill="1" applyBorder="1" applyAlignment="1" applyProtection="1">
      <alignment horizontal="center" vertical="top" wrapText="1"/>
    </xf>
    <xf numFmtId="0" fontId="17" fillId="0" borderId="6" xfId="2" applyFont="1" applyFill="1" applyBorder="1" applyAlignment="1" applyProtection="1">
      <alignment horizontal="center" vertical="top" wrapText="1"/>
      <protection locked="0"/>
    </xf>
    <xf numFmtId="1" fontId="17" fillId="0" borderId="6" xfId="2" applyNumberFormat="1" applyFont="1" applyFill="1" applyBorder="1" applyAlignment="1" applyProtection="1">
      <alignment horizontal="left" vertical="top" wrapText="1"/>
      <protection locked="0"/>
    </xf>
    <xf numFmtId="0" fontId="17" fillId="0" borderId="6" xfId="2" applyFont="1" applyFill="1" applyBorder="1" applyAlignment="1" applyProtection="1">
      <alignment horizontal="left" vertical="top" wrapText="1"/>
      <protection locked="0"/>
    </xf>
    <xf numFmtId="1" fontId="17" fillId="0" borderId="7" xfId="2" applyNumberFormat="1" applyFont="1" applyFill="1" applyBorder="1" applyAlignment="1" applyProtection="1">
      <alignment horizontal="left" vertical="top" wrapText="1"/>
      <protection locked="0"/>
    </xf>
    <xf numFmtId="0" fontId="17" fillId="0" borderId="7" xfId="2" applyFont="1" applyFill="1" applyBorder="1" applyAlignment="1" applyProtection="1">
      <alignment horizontal="left" vertical="top" wrapText="1"/>
      <protection locked="0"/>
    </xf>
    <xf numFmtId="0" fontId="11" fillId="2" borderId="0" xfId="0" applyFont="1" applyFill="1" applyBorder="1"/>
    <xf numFmtId="0" fontId="11" fillId="4" borderId="0" xfId="0" applyFont="1" applyFill="1" applyProtection="1">
      <protection locked="0"/>
    </xf>
    <xf numFmtId="0" fontId="11" fillId="4" borderId="0" xfId="0" applyFont="1" applyFill="1" applyBorder="1" applyProtection="1"/>
    <xf numFmtId="0" fontId="11" fillId="2" borderId="0" xfId="0" applyFont="1" applyFill="1" applyProtection="1"/>
    <xf numFmtId="0" fontId="11" fillId="2" borderId="0" xfId="0" applyFont="1" applyFill="1" applyBorder="1" applyProtection="1"/>
    <xf numFmtId="0" fontId="21" fillId="4" borderId="5" xfId="4" applyFont="1" applyFill="1" applyBorder="1" applyAlignment="1" applyProtection="1">
      <alignment horizontal="left" vertical="center" wrapText="1"/>
    </xf>
    <xf numFmtId="0" fontId="21" fillId="4" borderId="1" xfId="4" applyFont="1" applyFill="1" applyBorder="1" applyAlignment="1" applyProtection="1">
      <alignment horizontal="center" vertical="center" wrapText="1"/>
    </xf>
    <xf numFmtId="0" fontId="21" fillId="4" borderId="5" xfId="4" applyFont="1" applyFill="1" applyBorder="1" applyAlignment="1" applyProtection="1">
      <alignment horizontal="center" vertical="center" wrapText="1"/>
    </xf>
    <xf numFmtId="0" fontId="17" fillId="0" borderId="1" xfId="4" applyFont="1" applyBorder="1" applyAlignment="1" applyProtection="1">
      <alignment horizontal="center" vertical="center" wrapText="1"/>
      <protection locked="0"/>
    </xf>
    <xf numFmtId="0" fontId="17" fillId="0" borderId="1" xfId="4" applyFont="1" applyBorder="1" applyAlignment="1" applyProtection="1">
      <alignment vertical="center" wrapText="1"/>
      <protection locked="0"/>
    </xf>
    <xf numFmtId="0" fontId="17" fillId="0" borderId="2" xfId="4" applyFont="1" applyBorder="1" applyAlignment="1" applyProtection="1">
      <alignment vertical="center" wrapText="1"/>
      <protection locked="0"/>
    </xf>
    <xf numFmtId="0" fontId="11" fillId="2" borderId="0" xfId="0" applyFont="1" applyFill="1" applyProtection="1">
      <protection locked="0"/>
    </xf>
    <xf numFmtId="0" fontId="32" fillId="2" borderId="0" xfId="4" applyFont="1" applyFill="1" applyProtection="1">
      <protection locked="0"/>
    </xf>
    <xf numFmtId="0" fontId="11" fillId="2" borderId="3" xfId="0" applyFont="1" applyFill="1" applyBorder="1"/>
    <xf numFmtId="0" fontId="11" fillId="0" borderId="0" xfId="0" applyFont="1" applyProtection="1">
      <protection locked="0"/>
    </xf>
    <xf numFmtId="0" fontId="11" fillId="0" borderId="0" xfId="0" applyFont="1" applyFill="1" applyBorder="1" applyProtection="1"/>
    <xf numFmtId="0" fontId="11" fillId="0" borderId="0" xfId="0" applyFont="1" applyFill="1" applyProtection="1"/>
    <xf numFmtId="0" fontId="11" fillId="4" borderId="0" xfId="0" applyFont="1" applyFill="1" applyBorder="1" applyProtection="1">
      <protection locked="0"/>
    </xf>
    <xf numFmtId="0" fontId="32" fillId="4" borderId="0" xfId="4" applyFont="1" applyFill="1" applyBorder="1" applyProtection="1">
      <protection locked="0"/>
    </xf>
    <xf numFmtId="0" fontId="32" fillId="0" borderId="0" xfId="4" applyFont="1" applyProtection="1">
      <protection locked="0"/>
    </xf>
    <xf numFmtId="14" fontId="31" fillId="0" borderId="2" xfId="5" applyNumberFormat="1" applyFont="1" applyBorder="1" applyAlignment="1" applyProtection="1">
      <alignment wrapText="1"/>
      <protection locked="0"/>
    </xf>
    <xf numFmtId="0" fontId="11" fillId="0" borderId="0" xfId="0" applyFont="1" applyBorder="1" applyProtection="1">
      <protection locked="0"/>
    </xf>
    <xf numFmtId="0" fontId="11" fillId="0" borderId="3" xfId="0" applyFont="1" applyBorder="1"/>
    <xf numFmtId="0" fontId="11" fillId="0" borderId="0" xfId="0" applyFont="1" applyBorder="1"/>
    <xf numFmtId="0" fontId="32" fillId="0" borderId="0" xfId="4" applyFont="1" applyBorder="1" applyProtection="1">
      <protection locked="0"/>
    </xf>
    <xf numFmtId="0" fontId="17" fillId="4" borderId="1" xfId="4" applyFont="1" applyFill="1" applyBorder="1" applyAlignment="1" applyProtection="1">
      <alignment vertical="center" wrapText="1"/>
    </xf>
    <xf numFmtId="0" fontId="17" fillId="4" borderId="1" xfId="4" applyFont="1" applyFill="1" applyBorder="1" applyAlignment="1" applyProtection="1">
      <alignment horizontal="center" vertical="center" wrapText="1"/>
    </xf>
    <xf numFmtId="0" fontId="32" fillId="4" borderId="0" xfId="4" applyFont="1" applyFill="1" applyProtection="1">
      <protection locked="0"/>
    </xf>
    <xf numFmtId="0" fontId="21" fillId="4" borderId="4" xfId="4" applyFont="1" applyFill="1" applyBorder="1" applyAlignment="1" applyProtection="1">
      <alignment horizontal="center" vertical="center" wrapText="1"/>
    </xf>
    <xf numFmtId="0" fontId="21" fillId="0" borderId="1" xfId="4" applyFont="1" applyBorder="1" applyAlignment="1" applyProtection="1">
      <alignment vertical="center" wrapText="1"/>
    </xf>
    <xf numFmtId="0" fontId="17" fillId="0" borderId="1" xfId="4" applyFont="1" applyBorder="1" applyAlignment="1" applyProtection="1">
      <alignment vertical="center" wrapText="1"/>
    </xf>
    <xf numFmtId="0" fontId="17" fillId="0" borderId="0" xfId="4" applyFont="1" applyAlignment="1" applyProtection="1">
      <alignment vertical="center" wrapText="1"/>
      <protection locked="0"/>
    </xf>
    <xf numFmtId="0" fontId="21" fillId="0" borderId="6" xfId="2" applyFont="1" applyFill="1" applyBorder="1" applyAlignment="1" applyProtection="1">
      <alignment horizontal="left" vertical="top"/>
    </xf>
    <xf numFmtId="0" fontId="17" fillId="0" borderId="0" xfId="2" applyFont="1" applyFill="1" applyBorder="1" applyAlignment="1" applyProtection="1">
      <alignment horizontal="center" vertical="top" wrapText="1"/>
      <protection locked="0"/>
    </xf>
    <xf numFmtId="1" fontId="17" fillId="0" borderId="0" xfId="2" applyNumberFormat="1" applyFont="1" applyFill="1" applyBorder="1" applyAlignment="1" applyProtection="1">
      <alignment horizontal="center" vertical="top" wrapText="1"/>
      <protection locked="0"/>
    </xf>
    <xf numFmtId="1" fontId="17" fillId="4" borderId="6" xfId="2" applyNumberFormat="1" applyFont="1" applyFill="1" applyBorder="1" applyAlignment="1" applyProtection="1">
      <alignment horizontal="center" vertical="top" wrapText="1"/>
      <protection locked="0"/>
    </xf>
    <xf numFmtId="0" fontId="17" fillId="4" borderId="6" xfId="2" applyFont="1" applyFill="1" applyBorder="1" applyAlignment="1" applyProtection="1">
      <alignment horizontal="right" vertical="top" wrapText="1"/>
      <protection locked="0"/>
    </xf>
    <xf numFmtId="0" fontId="21" fillId="4" borderId="23" xfId="2" applyFont="1" applyFill="1" applyBorder="1" applyAlignment="1" applyProtection="1">
      <alignment horizontal="left" vertical="top"/>
      <protection locked="0"/>
    </xf>
    <xf numFmtId="0" fontId="17" fillId="4" borderId="23" xfId="2" applyFont="1" applyFill="1" applyBorder="1" applyAlignment="1" applyProtection="1">
      <alignment horizontal="left" vertical="top" wrapText="1"/>
      <protection locked="0"/>
    </xf>
    <xf numFmtId="0" fontId="17" fillId="4" borderId="24" xfId="2" applyFont="1" applyFill="1" applyBorder="1" applyAlignment="1" applyProtection="1">
      <alignment horizontal="left" vertical="top" wrapText="1"/>
      <protection locked="0"/>
    </xf>
    <xf numFmtId="1" fontId="17" fillId="4" borderId="24" xfId="2" applyNumberFormat="1" applyFont="1" applyFill="1" applyBorder="1" applyAlignment="1" applyProtection="1">
      <alignment horizontal="left" vertical="top" wrapText="1"/>
      <protection locked="0"/>
    </xf>
    <xf numFmtId="1" fontId="17" fillId="4" borderId="25" xfId="2" applyNumberFormat="1" applyFont="1" applyFill="1" applyBorder="1" applyAlignment="1" applyProtection="1">
      <alignment horizontal="left" vertical="top" wrapText="1"/>
      <protection locked="0"/>
    </xf>
    <xf numFmtId="0" fontId="17" fillId="4" borderId="7" xfId="2" applyFont="1" applyFill="1" applyBorder="1" applyAlignment="1" applyProtection="1">
      <alignment horizontal="right" vertical="top" wrapText="1"/>
      <protection locked="0"/>
    </xf>
    <xf numFmtId="0" fontId="17" fillId="2" borderId="0" xfId="0" applyFont="1" applyFill="1" applyBorder="1" applyAlignment="1" applyProtection="1">
      <alignment horizontal="center" vertical="center"/>
    </xf>
    <xf numFmtId="0" fontId="17" fillId="4" borderId="22" xfId="2" applyFont="1" applyFill="1" applyBorder="1" applyAlignment="1" applyProtection="1">
      <alignment horizontal="center" vertical="top" wrapText="1"/>
    </xf>
    <xf numFmtId="1" fontId="17" fillId="4" borderId="22" xfId="2" applyNumberFormat="1" applyFont="1" applyFill="1" applyBorder="1" applyAlignment="1" applyProtection="1">
      <alignment horizontal="center" vertical="top" wrapText="1"/>
    </xf>
    <xf numFmtId="0" fontId="17" fillId="4" borderId="8" xfId="2" applyFont="1" applyFill="1" applyBorder="1" applyAlignment="1" applyProtection="1">
      <alignment horizontal="center" vertical="top" wrapText="1"/>
    </xf>
    <xf numFmtId="1" fontId="17" fillId="4" borderId="8" xfId="2" applyNumberFormat="1" applyFont="1" applyFill="1" applyBorder="1" applyAlignment="1" applyProtection="1">
      <alignment horizontal="center" vertical="top" wrapText="1"/>
    </xf>
    <xf numFmtId="0" fontId="21" fillId="4" borderId="1" xfId="2" applyFont="1" applyFill="1" applyBorder="1" applyAlignment="1" applyProtection="1">
      <alignment horizontal="center" vertical="top" wrapText="1"/>
    </xf>
    <xf numFmtId="1" fontId="21" fillId="4" borderId="1" xfId="2" applyNumberFormat="1" applyFont="1" applyFill="1" applyBorder="1" applyAlignment="1" applyProtection="1">
      <alignment horizontal="center" vertical="top" wrapText="1"/>
    </xf>
    <xf numFmtId="0" fontId="11" fillId="4" borderId="0" xfId="0" applyFont="1" applyFill="1" applyBorder="1"/>
    <xf numFmtId="0" fontId="11" fillId="4" borderId="3" xfId="0" applyFont="1" applyFill="1" applyBorder="1"/>
    <xf numFmtId="168" fontId="26" fillId="2" borderId="2" xfId="10" applyNumberFormat="1" applyFont="1" applyFill="1" applyBorder="1" applyAlignment="1" applyProtection="1">
      <alignment horizontal="left" vertical="center" wrapText="1"/>
      <protection locked="0"/>
    </xf>
    <xf numFmtId="14" fontId="17" fillId="2" borderId="0" xfId="10" applyNumberFormat="1" applyFont="1" applyFill="1" applyBorder="1" applyAlignment="1" applyProtection="1">
      <alignment vertical="center"/>
    </xf>
    <xf numFmtId="0" fontId="17" fillId="2" borderId="0" xfId="10" applyFont="1" applyFill="1" applyBorder="1" applyAlignment="1" applyProtection="1">
      <alignment vertical="center"/>
      <protection locked="0"/>
    </xf>
    <xf numFmtId="14" fontId="17"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vertical="center"/>
    </xf>
    <xf numFmtId="14" fontId="21" fillId="2" borderId="0" xfId="10" applyNumberFormat="1" applyFont="1" applyFill="1" applyBorder="1" applyAlignment="1" applyProtection="1">
      <alignment vertical="center" wrapText="1"/>
    </xf>
    <xf numFmtId="49" fontId="17" fillId="0" borderId="1" xfId="1" applyNumberFormat="1" applyFont="1" applyFill="1" applyBorder="1" applyAlignment="1" applyProtection="1">
      <alignment horizontal="left" vertical="center" wrapText="1" indent="2"/>
    </xf>
    <xf numFmtId="168" fontId="26" fillId="2" borderId="26" xfId="10" applyNumberFormat="1" applyFont="1" applyFill="1" applyBorder="1" applyAlignment="1" applyProtection="1">
      <alignment horizontal="left" vertical="center" wrapText="1"/>
      <protection locked="0"/>
    </xf>
    <xf numFmtId="3" fontId="30" fillId="5" borderId="1" xfId="1" applyNumberFormat="1" applyFont="1" applyFill="1" applyBorder="1" applyAlignment="1" applyProtection="1">
      <alignment horizontal="center" vertical="center" wrapText="1"/>
    </xf>
    <xf numFmtId="3" fontId="30" fillId="4" borderId="1" xfId="1" applyNumberFormat="1" applyFont="1" applyFill="1" applyBorder="1" applyAlignment="1" applyProtection="1">
      <alignment horizontal="center" vertical="center" wrapText="1"/>
    </xf>
    <xf numFmtId="0" fontId="33" fillId="4" borderId="0" xfId="3" applyFont="1" applyFill="1" applyAlignment="1" applyProtection="1">
      <alignment horizontal="center" vertical="center" wrapText="1"/>
    </xf>
    <xf numFmtId="0" fontId="33" fillId="0" borderId="0" xfId="3" applyFont="1" applyAlignment="1" applyProtection="1">
      <alignment horizontal="center" vertical="center"/>
      <protection locked="0"/>
    </xf>
    <xf numFmtId="0" fontId="11" fillId="0" borderId="0" xfId="0" applyFont="1" applyAlignment="1">
      <alignment wrapText="1"/>
    </xf>
    <xf numFmtId="0" fontId="11" fillId="0" borderId="0" xfId="0" applyFont="1" applyFill="1"/>
    <xf numFmtId="0" fontId="17" fillId="0" borderId="0" xfId="9" applyFont="1" applyAlignment="1" applyProtection="1">
      <alignment vertical="center"/>
      <protection locked="0"/>
    </xf>
    <xf numFmtId="0" fontId="17" fillId="4" borderId="0" xfId="9" applyFont="1" applyFill="1" applyBorder="1" applyAlignment="1" applyProtection="1">
      <alignment vertical="center"/>
    </xf>
    <xf numFmtId="0" fontId="17" fillId="4" borderId="0" xfId="9" applyFont="1" applyFill="1" applyBorder="1" applyAlignment="1" applyProtection="1">
      <alignment vertical="center"/>
      <protection locked="0"/>
    </xf>
    <xf numFmtId="0" fontId="17" fillId="0" borderId="0" xfId="15" applyFont="1" applyFill="1" applyBorder="1" applyAlignment="1" applyProtection="1">
      <alignment vertical="center"/>
      <protection locked="0"/>
    </xf>
    <xf numFmtId="0" fontId="17" fillId="4" borderId="32" xfId="9" applyFont="1" applyFill="1" applyBorder="1" applyAlignment="1" applyProtection="1">
      <alignment horizontal="right" vertical="center"/>
    </xf>
    <xf numFmtId="14" fontId="17" fillId="0" borderId="32" xfId="9" applyNumberFormat="1" applyFont="1" applyBorder="1" applyAlignment="1" applyProtection="1">
      <alignment vertical="center"/>
      <protection locked="0"/>
    </xf>
    <xf numFmtId="0" fontId="17" fillId="4" borderId="33" xfId="9" applyFont="1" applyFill="1" applyBorder="1" applyAlignment="1" applyProtection="1">
      <alignment vertical="center"/>
    </xf>
    <xf numFmtId="0" fontId="21" fillId="4" borderId="0" xfId="9" applyFont="1" applyFill="1" applyBorder="1" applyAlignment="1" applyProtection="1">
      <alignment horizontal="right" vertical="center"/>
    </xf>
    <xf numFmtId="167" fontId="17" fillId="4" borderId="0" xfId="9" applyNumberFormat="1" applyFont="1" applyFill="1" applyBorder="1" applyAlignment="1" applyProtection="1">
      <alignment vertical="center"/>
    </xf>
    <xf numFmtId="14" fontId="17" fillId="4" borderId="0" xfId="9" applyNumberFormat="1" applyFont="1" applyFill="1" applyBorder="1" applyAlignment="1" applyProtection="1">
      <alignment vertical="center"/>
    </xf>
    <xf numFmtId="0" fontId="17" fillId="0" borderId="0" xfId="15" applyFont="1" applyFill="1" applyBorder="1" applyAlignment="1" applyProtection="1">
      <alignment vertical="center"/>
    </xf>
    <xf numFmtId="0" fontId="17" fillId="4" borderId="32" xfId="9" applyFont="1" applyFill="1" applyBorder="1" applyAlignment="1" applyProtection="1">
      <alignment vertical="center"/>
      <protection locked="0"/>
    </xf>
    <xf numFmtId="14" fontId="21" fillId="2" borderId="0" xfId="9" applyNumberFormat="1" applyFont="1" applyFill="1" applyBorder="1" applyAlignment="1" applyProtection="1">
      <alignment vertical="center"/>
    </xf>
    <xf numFmtId="49" fontId="17" fillId="2" borderId="0" xfId="9" applyNumberFormat="1" applyFont="1" applyFill="1" applyBorder="1" applyAlignment="1" applyProtection="1">
      <alignment vertical="center"/>
      <protection locked="0"/>
    </xf>
    <xf numFmtId="0" fontId="17" fillId="2" borderId="0" xfId="9" applyFont="1" applyFill="1" applyBorder="1" applyAlignment="1" applyProtection="1">
      <alignment vertical="center"/>
      <protection locked="0"/>
    </xf>
    <xf numFmtId="0" fontId="17" fillId="2" borderId="0" xfId="9" applyFont="1" applyFill="1" applyBorder="1" applyAlignment="1" applyProtection="1">
      <alignment horizontal="left" vertical="center"/>
    </xf>
    <xf numFmtId="0" fontId="17" fillId="2" borderId="0" xfId="9" applyFont="1" applyFill="1" applyBorder="1" applyAlignment="1" applyProtection="1">
      <alignment vertical="center"/>
    </xf>
    <xf numFmtId="0" fontId="17" fillId="2" borderId="32" xfId="9" applyFont="1" applyFill="1" applyBorder="1" applyAlignment="1" applyProtection="1">
      <alignment vertical="center"/>
      <protection locked="0"/>
    </xf>
    <xf numFmtId="0" fontId="21" fillId="4" borderId="0" xfId="9" applyFont="1" applyFill="1" applyBorder="1" applyAlignment="1" applyProtection="1">
      <alignment horizontal="right" vertical="center"/>
      <protection locked="0"/>
    </xf>
    <xf numFmtId="167" fontId="17" fillId="4" borderId="0" xfId="9" applyNumberFormat="1" applyFont="1" applyFill="1" applyBorder="1" applyAlignment="1" applyProtection="1">
      <alignment vertical="center"/>
      <protection locked="0"/>
    </xf>
    <xf numFmtId="49" fontId="17" fillId="4" borderId="0" xfId="9" applyNumberFormat="1" applyFont="1" applyFill="1" applyBorder="1" applyAlignment="1" applyProtection="1">
      <alignment vertical="center"/>
      <protection locked="0"/>
    </xf>
    <xf numFmtId="0" fontId="31" fillId="4" borderId="33" xfId="9" applyFont="1" applyFill="1" applyBorder="1" applyAlignment="1" applyProtection="1">
      <alignment vertical="center"/>
    </xf>
    <xf numFmtId="0" fontId="34" fillId="4" borderId="0" xfId="9" applyFont="1" applyFill="1" applyBorder="1" applyAlignment="1" applyProtection="1">
      <alignment vertical="center"/>
    </xf>
    <xf numFmtId="0" fontId="31" fillId="4" borderId="0" xfId="9" applyFont="1" applyFill="1" applyBorder="1" applyAlignment="1" applyProtection="1">
      <alignment vertical="center"/>
    </xf>
    <xf numFmtId="0" fontId="31" fillId="4" borderId="32" xfId="9" applyFont="1" applyFill="1" applyBorder="1" applyAlignment="1" applyProtection="1">
      <alignment vertical="center"/>
    </xf>
    <xf numFmtId="0" fontId="31" fillId="0" borderId="0" xfId="9" applyFont="1" applyAlignment="1" applyProtection="1">
      <alignment vertical="center"/>
      <protection locked="0"/>
    </xf>
    <xf numFmtId="0" fontId="30" fillId="4" borderId="12" xfId="9" applyFont="1" applyFill="1" applyBorder="1" applyAlignment="1" applyProtection="1">
      <alignment horizontal="center" vertical="center" wrapText="1"/>
    </xf>
    <xf numFmtId="0" fontId="30" fillId="4" borderId="13" xfId="9" applyFont="1" applyFill="1" applyBorder="1" applyAlignment="1" applyProtection="1">
      <alignment horizontal="center" vertical="center" wrapText="1"/>
    </xf>
    <xf numFmtId="0" fontId="30" fillId="4" borderId="14" xfId="9" applyFont="1" applyFill="1" applyBorder="1" applyAlignment="1" applyProtection="1">
      <alignment horizontal="center" vertical="center" wrapText="1"/>
    </xf>
    <xf numFmtId="0" fontId="30" fillId="3" borderId="12" xfId="9" applyFont="1" applyFill="1" applyBorder="1" applyAlignment="1" applyProtection="1">
      <alignment horizontal="center" vertical="center" wrapText="1"/>
    </xf>
    <xf numFmtId="0" fontId="30" fillId="3" borderId="13" xfId="9" applyFont="1" applyFill="1" applyBorder="1" applyAlignment="1" applyProtection="1">
      <alignment horizontal="center" vertical="center" wrapText="1"/>
    </xf>
    <xf numFmtId="0" fontId="30" fillId="3" borderId="14" xfId="15" applyFont="1" applyFill="1" applyBorder="1" applyAlignment="1" applyProtection="1">
      <alignment horizontal="center" vertical="center" wrapText="1"/>
    </xf>
    <xf numFmtId="0" fontId="30" fillId="3" borderId="15" xfId="9" applyFont="1" applyFill="1" applyBorder="1" applyAlignment="1" applyProtection="1">
      <alignment horizontal="center" vertical="center" wrapText="1"/>
    </xf>
    <xf numFmtId="0" fontId="30" fillId="4" borderId="10" xfId="9" applyFont="1" applyFill="1" applyBorder="1" applyAlignment="1" applyProtection="1">
      <alignment horizontal="center" vertical="center" wrapText="1"/>
    </xf>
    <xf numFmtId="0" fontId="30" fillId="0" borderId="0" xfId="9" applyFont="1" applyAlignment="1" applyProtection="1">
      <alignment horizontal="center" vertical="center" wrapText="1"/>
      <protection locked="0"/>
    </xf>
    <xf numFmtId="0" fontId="30" fillId="4" borderId="12" xfId="9" applyFont="1" applyFill="1" applyBorder="1" applyAlignment="1" applyProtection="1">
      <alignment horizontal="center" vertical="center"/>
    </xf>
    <xf numFmtId="0" fontId="30" fillId="4" borderId="14" xfId="9" applyFont="1" applyFill="1" applyBorder="1" applyAlignment="1" applyProtection="1">
      <alignment horizontal="center" vertical="center"/>
    </xf>
    <xf numFmtId="0" fontId="30" fillId="4" borderId="13" xfId="9" applyFont="1" applyFill="1" applyBorder="1" applyAlignment="1" applyProtection="1">
      <alignment horizontal="center" vertical="center"/>
    </xf>
    <xf numFmtId="0" fontId="30" fillId="4" borderId="15" xfId="9" applyFont="1" applyFill="1" applyBorder="1" applyAlignment="1" applyProtection="1">
      <alignment horizontal="center" vertical="center"/>
    </xf>
    <xf numFmtId="0" fontId="31" fillId="0" borderId="0" xfId="9" applyFont="1" applyAlignment="1" applyProtection="1">
      <alignment horizontal="center" vertical="center"/>
      <protection locked="0"/>
    </xf>
    <xf numFmtId="0" fontId="26" fillId="0" borderId="16" xfId="9" applyFont="1" applyBorder="1" applyAlignment="1" applyProtection="1">
      <alignment horizontal="center" vertical="center"/>
      <protection locked="0"/>
    </xf>
    <xf numFmtId="14" fontId="26" fillId="0" borderId="2" xfId="9" applyNumberFormat="1" applyFont="1" applyBorder="1" applyAlignment="1" applyProtection="1">
      <alignment vertical="center" wrapText="1"/>
      <protection locked="0"/>
    </xf>
    <xf numFmtId="0" fontId="26" fillId="0" borderId="2" xfId="9" applyFont="1" applyBorder="1" applyAlignment="1" applyProtection="1">
      <alignment vertical="center" wrapText="1"/>
      <protection locked="0"/>
    </xf>
    <xf numFmtId="0" fontId="26" fillId="0" borderId="17" xfId="9" applyFont="1" applyBorder="1" applyAlignment="1" applyProtection="1">
      <alignment horizontal="right" vertical="center"/>
      <protection locked="0"/>
    </xf>
    <xf numFmtId="0" fontId="26" fillId="0" borderId="16" xfId="9" applyFont="1" applyBorder="1" applyAlignment="1" applyProtection="1">
      <alignment vertical="center" wrapText="1"/>
      <protection locked="0"/>
    </xf>
    <xf numFmtId="49" fontId="26" fillId="0" borderId="1" xfId="9" applyNumberFormat="1" applyFont="1" applyBorder="1" applyAlignment="1" applyProtection="1">
      <alignment vertical="center"/>
      <protection locked="0"/>
    </xf>
    <xf numFmtId="49" fontId="26" fillId="0" borderId="2" xfId="9" applyNumberFormat="1" applyFont="1" applyBorder="1" applyAlignment="1" applyProtection="1">
      <alignment vertical="center"/>
      <protection locked="0"/>
    </xf>
    <xf numFmtId="0" fontId="26" fillId="3" borderId="16" xfId="9" applyFont="1" applyFill="1" applyBorder="1" applyAlignment="1" applyProtection="1">
      <alignment vertical="center" wrapText="1"/>
      <protection locked="0"/>
    </xf>
    <xf numFmtId="0" fontId="26" fillId="3" borderId="2" xfId="9" applyFont="1" applyFill="1" applyBorder="1" applyAlignment="1" applyProtection="1">
      <alignment vertical="center" wrapText="1"/>
      <protection locked="0"/>
    </xf>
    <xf numFmtId="0" fontId="26" fillId="3" borderId="17" xfId="15" applyFont="1" applyFill="1" applyBorder="1" applyAlignment="1" applyProtection="1">
      <alignment vertical="center" wrapText="1"/>
      <protection locked="0"/>
    </xf>
    <xf numFmtId="0" fontId="26" fillId="3" borderId="18" xfId="9" applyFont="1" applyFill="1" applyBorder="1" applyAlignment="1" applyProtection="1">
      <alignment vertical="center"/>
      <protection locked="0"/>
    </xf>
    <xf numFmtId="0" fontId="26" fillId="0" borderId="31" xfId="9" applyFont="1" applyBorder="1" applyAlignment="1" applyProtection="1">
      <alignment vertical="center" wrapText="1"/>
      <protection locked="0"/>
    </xf>
    <xf numFmtId="0" fontId="26" fillId="0" borderId="19" xfId="9" applyFont="1" applyBorder="1" applyAlignment="1" applyProtection="1">
      <alignment horizontal="center" vertical="center"/>
      <protection locked="0"/>
    </xf>
    <xf numFmtId="0" fontId="26" fillId="0" borderId="5" xfId="9" applyFont="1" applyBorder="1" applyAlignment="1" applyProtection="1">
      <alignment vertical="center"/>
      <protection locked="0"/>
    </xf>
    <xf numFmtId="0" fontId="26" fillId="0" borderId="19" xfId="9" applyFont="1" applyBorder="1" applyAlignment="1" applyProtection="1">
      <alignment vertical="center" wrapText="1"/>
      <protection locked="0"/>
    </xf>
    <xf numFmtId="0" fontId="26" fillId="3" borderId="19" xfId="9" applyFont="1" applyFill="1" applyBorder="1" applyAlignment="1" applyProtection="1">
      <alignment vertical="center" wrapText="1"/>
      <protection locked="0"/>
    </xf>
    <xf numFmtId="0" fontId="26" fillId="3" borderId="1" xfId="9" applyFont="1" applyFill="1" applyBorder="1" applyAlignment="1" applyProtection="1">
      <alignment vertical="center" wrapText="1"/>
      <protection locked="0"/>
    </xf>
    <xf numFmtId="0" fontId="26" fillId="3" borderId="5" xfId="15" applyFont="1" applyFill="1" applyBorder="1" applyAlignment="1" applyProtection="1">
      <alignment vertical="center" wrapText="1"/>
      <protection locked="0"/>
    </xf>
    <xf numFmtId="0" fontId="26" fillId="3" borderId="20" xfId="9" applyFont="1" applyFill="1" applyBorder="1" applyAlignment="1" applyProtection="1">
      <alignment vertical="center"/>
      <protection locked="0"/>
    </xf>
    <xf numFmtId="0" fontId="26" fillId="0" borderId="30" xfId="9" applyFont="1" applyBorder="1" applyAlignment="1" applyProtection="1">
      <alignment vertical="center" wrapText="1"/>
      <protection locked="0"/>
    </xf>
    <xf numFmtId="0" fontId="26" fillId="0" borderId="34" xfId="9" applyFont="1" applyBorder="1" applyAlignment="1" applyProtection="1">
      <alignment horizontal="center" vertical="center"/>
      <protection locked="0"/>
    </xf>
    <xf numFmtId="14" fontId="26" fillId="0" borderId="28" xfId="9" applyNumberFormat="1" applyFont="1" applyBorder="1" applyAlignment="1" applyProtection="1">
      <alignment vertical="center" wrapText="1"/>
      <protection locked="0"/>
    </xf>
    <xf numFmtId="0" fontId="26" fillId="0" borderId="28" xfId="9" applyFont="1" applyBorder="1" applyAlignment="1" applyProtection="1">
      <alignment vertical="center" wrapText="1"/>
      <protection locked="0"/>
    </xf>
    <xf numFmtId="0" fontId="26" fillId="0" borderId="36" xfId="9" applyFont="1" applyBorder="1" applyAlignment="1" applyProtection="1">
      <alignment vertical="center"/>
      <protection locked="0"/>
    </xf>
    <xf numFmtId="0" fontId="26" fillId="0" borderId="34" xfId="9" applyFont="1" applyBorder="1" applyAlignment="1" applyProtection="1">
      <alignment vertical="center" wrapText="1"/>
      <protection locked="0"/>
    </xf>
    <xf numFmtId="49" fontId="26" fillId="0" borderId="28" xfId="9" applyNumberFormat="1" applyFont="1" applyBorder="1" applyAlignment="1" applyProtection="1">
      <alignment vertical="center"/>
      <protection locked="0"/>
    </xf>
    <xf numFmtId="0" fontId="26" fillId="3" borderId="34" xfId="9" applyFont="1" applyFill="1" applyBorder="1" applyAlignment="1" applyProtection="1">
      <alignment vertical="center" wrapText="1"/>
      <protection locked="0"/>
    </xf>
    <xf numFmtId="0" fontId="26" fillId="3" borderId="28" xfId="9" applyFont="1" applyFill="1" applyBorder="1" applyAlignment="1" applyProtection="1">
      <alignment vertical="center" wrapText="1"/>
      <protection locked="0"/>
    </xf>
    <xf numFmtId="0" fontId="26" fillId="3" borderId="36" xfId="15" applyFont="1" applyFill="1" applyBorder="1" applyAlignment="1" applyProtection="1">
      <alignment vertical="center" wrapText="1"/>
      <protection locked="0"/>
    </xf>
    <xf numFmtId="0" fontId="26" fillId="3" borderId="35" xfId="9" applyFont="1" applyFill="1" applyBorder="1" applyAlignment="1" applyProtection="1">
      <alignment vertical="center"/>
      <protection locked="0"/>
    </xf>
    <xf numFmtId="0" fontId="26" fillId="0" borderId="37" xfId="9" applyFont="1" applyBorder="1" applyAlignment="1" applyProtection="1">
      <alignment vertical="center" wrapText="1"/>
      <protection locked="0"/>
    </xf>
    <xf numFmtId="0" fontId="21" fillId="0" borderId="0" xfId="9" applyFont="1" applyBorder="1" applyAlignment="1" applyProtection="1">
      <alignment horizontal="center"/>
      <protection locked="0"/>
    </xf>
    <xf numFmtId="0" fontId="21" fillId="0" borderId="0" xfId="9" applyFont="1" applyBorder="1" applyAlignment="1" applyProtection="1">
      <alignment horizontal="center" vertical="center"/>
      <protection locked="0"/>
    </xf>
    <xf numFmtId="0" fontId="21" fillId="0" borderId="0" xfId="15" applyFont="1" applyFill="1" applyBorder="1" applyAlignment="1" applyProtection="1">
      <alignment horizontal="center"/>
      <protection locked="0"/>
    </xf>
    <xf numFmtId="0" fontId="31" fillId="0" borderId="0" xfId="15" applyFont="1" applyFill="1" applyAlignment="1" applyProtection="1">
      <alignment vertical="center"/>
      <protection locked="0"/>
    </xf>
    <xf numFmtId="14" fontId="17" fillId="2" borderId="0" xfId="9" applyNumberFormat="1" applyFont="1" applyFill="1" applyBorder="1" applyAlignment="1" applyProtection="1">
      <alignment vertical="center"/>
    </xf>
    <xf numFmtId="14" fontId="17" fillId="2" borderId="3" xfId="9" applyNumberFormat="1" applyFont="1" applyFill="1" applyBorder="1" applyAlignment="1" applyProtection="1">
      <alignment vertical="center"/>
    </xf>
    <xf numFmtId="0" fontId="17" fillId="2" borderId="3" xfId="9" applyFont="1" applyFill="1" applyBorder="1" applyAlignment="1" applyProtection="1">
      <alignment vertical="center"/>
      <protection locked="0"/>
    </xf>
    <xf numFmtId="14" fontId="17" fillId="2" borderId="3" xfId="9" applyNumberFormat="1" applyFont="1" applyFill="1" applyBorder="1" applyAlignment="1" applyProtection="1">
      <alignment horizontal="center" vertical="center"/>
    </xf>
    <xf numFmtId="14" fontId="21" fillId="2" borderId="0" xfId="9" applyNumberFormat="1" applyFont="1" applyFill="1" applyBorder="1" applyAlignment="1" applyProtection="1">
      <alignment vertical="center" wrapText="1"/>
    </xf>
    <xf numFmtId="49" fontId="31" fillId="0" borderId="0" xfId="9" applyNumberFormat="1" applyFont="1" applyAlignment="1" applyProtection="1">
      <alignment vertical="center"/>
      <protection locked="0"/>
    </xf>
    <xf numFmtId="0" fontId="17" fillId="4" borderId="0" xfId="1" applyFont="1" applyFill="1" applyAlignment="1" applyProtection="1">
      <alignment horizontal="right" vertical="center"/>
    </xf>
    <xf numFmtId="0" fontId="37" fillId="0" borderId="1" xfId="17" applyFont="1" applyFill="1" applyBorder="1" applyAlignment="1">
      <alignment horizontal="left" vertical="center" wrapText="1"/>
    </xf>
    <xf numFmtId="0" fontId="18" fillId="0" borderId="1" xfId="1" applyFont="1" applyFill="1" applyBorder="1" applyAlignment="1" applyProtection="1">
      <alignment horizontal="left" vertical="center" wrapText="1" indent="1"/>
    </xf>
    <xf numFmtId="49" fontId="37" fillId="0" borderId="1" xfId="0" applyNumberFormat="1" applyFont="1" applyFill="1" applyBorder="1"/>
    <xf numFmtId="0" fontId="37" fillId="0" borderId="1" xfId="0" applyFont="1" applyFill="1" applyBorder="1" applyAlignment="1">
      <alignment horizontal="center" wrapText="1"/>
    </xf>
    <xf numFmtId="0" fontId="21" fillId="4" borderId="0" xfId="2" applyFont="1" applyFill="1" applyBorder="1" applyAlignment="1" applyProtection="1">
      <alignment horizontal="center" vertical="top" wrapText="1"/>
    </xf>
    <xf numFmtId="0" fontId="23" fillId="0" borderId="2" xfId="5" applyFont="1" applyBorder="1" applyAlignment="1" applyProtection="1">
      <alignment horizontal="left" wrapText="1" indent="1"/>
      <protection locked="0"/>
    </xf>
    <xf numFmtId="1" fontId="38" fillId="4" borderId="2" xfId="2" applyNumberFormat="1" applyFont="1" applyFill="1" applyBorder="1" applyAlignment="1" applyProtection="1">
      <alignment horizontal="left" vertical="top" wrapText="1" indent="1"/>
    </xf>
    <xf numFmtId="1" fontId="38" fillId="4" borderId="1" xfId="2" applyNumberFormat="1" applyFont="1" applyFill="1" applyBorder="1" applyAlignment="1" applyProtection="1">
      <alignment horizontal="left" vertical="top" wrapText="1" indent="1"/>
    </xf>
    <xf numFmtId="49" fontId="38" fillId="4" borderId="1" xfId="2" applyNumberFormat="1" applyFont="1" applyFill="1" applyBorder="1" applyAlignment="1" applyProtection="1">
      <alignment horizontal="left" vertical="top" wrapText="1" indent="1"/>
    </xf>
    <xf numFmtId="0" fontId="39" fillId="0" borderId="6" xfId="2" applyFont="1" applyFill="1" applyBorder="1" applyAlignment="1" applyProtection="1">
      <alignment horizontal="left" vertical="top" wrapText="1" indent="1"/>
      <protection locked="0"/>
    </xf>
    <xf numFmtId="4" fontId="40" fillId="0" borderId="0" xfId="0" applyNumberFormat="1" applyFont="1" applyAlignment="1">
      <alignment horizontal="right"/>
    </xf>
    <xf numFmtId="0" fontId="23" fillId="0" borderId="26" xfId="5" applyFont="1" applyBorder="1" applyAlignment="1" applyProtection="1">
      <alignment horizontal="left" wrapText="1" indent="1"/>
      <protection locked="0"/>
    </xf>
    <xf numFmtId="1" fontId="38" fillId="4" borderId="26" xfId="2" applyNumberFormat="1" applyFont="1" applyFill="1" applyBorder="1" applyAlignment="1" applyProtection="1">
      <alignment horizontal="left" vertical="top" wrapText="1" indent="1"/>
    </xf>
    <xf numFmtId="1" fontId="38" fillId="4" borderId="28" xfId="2" applyNumberFormat="1" applyFont="1" applyFill="1" applyBorder="1" applyAlignment="1" applyProtection="1">
      <alignment horizontal="left" vertical="top" wrapText="1" indent="1"/>
    </xf>
    <xf numFmtId="0" fontId="39" fillId="0" borderId="9" xfId="2" applyFont="1" applyFill="1" applyBorder="1" applyAlignment="1" applyProtection="1">
      <alignment horizontal="left" vertical="top" wrapText="1" indent="1"/>
      <protection locked="0"/>
    </xf>
    <xf numFmtId="0" fontId="23" fillId="0" borderId="1" xfId="5" applyFont="1" applyBorder="1" applyAlignment="1" applyProtection="1">
      <alignment horizontal="left" wrapText="1" indent="1"/>
      <protection locked="0"/>
    </xf>
    <xf numFmtId="0" fontId="17" fillId="4" borderId="1" xfId="0" applyFont="1" applyFill="1" applyBorder="1" applyAlignment="1" applyProtection="1">
      <alignment horizontal="left" indent="1"/>
      <protection locked="0"/>
    </xf>
    <xf numFmtId="0" fontId="39" fillId="0" borderId="38" xfId="2" applyFont="1" applyFill="1" applyBorder="1" applyAlignment="1" applyProtection="1">
      <alignment horizontal="left" vertical="top" wrapText="1" indent="1"/>
      <protection locked="0"/>
    </xf>
    <xf numFmtId="0" fontId="39" fillId="0" borderId="21" xfId="2" applyFont="1" applyFill="1" applyBorder="1" applyAlignment="1" applyProtection="1">
      <alignment horizontal="left" vertical="top" wrapText="1" indent="1"/>
      <protection locked="0"/>
    </xf>
    <xf numFmtId="4" fontId="39" fillId="0" borderId="9" xfId="2" applyNumberFormat="1" applyFont="1" applyFill="1" applyBorder="1" applyAlignment="1" applyProtection="1">
      <alignment horizontal="left" vertical="top" wrapText="1" indent="1"/>
      <protection locked="0"/>
    </xf>
    <xf numFmtId="0" fontId="39" fillId="0" borderId="22" xfId="2" applyFont="1" applyFill="1" applyBorder="1" applyAlignment="1" applyProtection="1">
      <alignment horizontal="left" vertical="top" wrapText="1" indent="1"/>
      <protection locked="0"/>
    </xf>
    <xf numFmtId="0" fontId="17" fillId="0" borderId="1" xfId="0" applyFont="1" applyFill="1" applyBorder="1" applyProtection="1">
      <protection locked="0"/>
    </xf>
    <xf numFmtId="0" fontId="17" fillId="4" borderId="28" xfId="0" applyFont="1" applyFill="1" applyBorder="1" applyAlignment="1" applyProtection="1">
      <alignment horizontal="left" indent="1"/>
      <protection locked="0"/>
    </xf>
    <xf numFmtId="0" fontId="39" fillId="0" borderId="1" xfId="2" applyFont="1" applyFill="1" applyBorder="1" applyAlignment="1" applyProtection="1">
      <alignment horizontal="left" vertical="top" wrapText="1" indent="1"/>
      <protection locked="0"/>
    </xf>
    <xf numFmtId="43" fontId="17" fillId="0" borderId="1" xfId="16" applyFont="1" applyFill="1" applyBorder="1" applyAlignment="1" applyProtection="1">
      <alignment horizontal="right" vertical="center"/>
      <protection locked="0"/>
    </xf>
    <xf numFmtId="169" fontId="17" fillId="0" borderId="1" xfId="16" applyNumberFormat="1" applyFont="1" applyFill="1" applyBorder="1" applyAlignment="1" applyProtection="1">
      <alignment horizontal="right" vertical="center"/>
      <protection locked="0"/>
    </xf>
    <xf numFmtId="43" fontId="17" fillId="0" borderId="0" xfId="16" applyFont="1" applyAlignment="1" applyProtection="1">
      <alignment horizontal="center" vertical="center"/>
      <protection locked="0"/>
    </xf>
    <xf numFmtId="0" fontId="18" fillId="4" borderId="1" xfId="18" applyFont="1" applyFill="1" applyBorder="1" applyAlignment="1" applyProtection="1">
      <alignment vertical="center" wrapText="1"/>
    </xf>
    <xf numFmtId="0" fontId="18" fillId="0" borderId="1" xfId="18" applyFont="1" applyBorder="1" applyAlignment="1" applyProtection="1">
      <alignment vertical="center" wrapText="1"/>
      <protection locked="0"/>
    </xf>
    <xf numFmtId="0" fontId="41" fillId="6" borderId="39" xfId="0" applyFont="1" applyFill="1" applyBorder="1" applyAlignment="1">
      <alignment horizontal="center" vertical="center"/>
    </xf>
    <xf numFmtId="0" fontId="38" fillId="4" borderId="6" xfId="2" applyFont="1" applyFill="1" applyBorder="1" applyAlignment="1" applyProtection="1">
      <alignment horizontal="center" vertical="top" wrapText="1"/>
    </xf>
    <xf numFmtId="0" fontId="38" fillId="4" borderId="6" xfId="2" applyFont="1" applyFill="1" applyBorder="1" applyAlignment="1" applyProtection="1">
      <alignment horizontal="center" vertical="center" wrapText="1"/>
    </xf>
    <xf numFmtId="1" fontId="38" fillId="4" borderId="6" xfId="2" applyNumberFormat="1" applyFont="1" applyFill="1" applyBorder="1" applyAlignment="1" applyProtection="1">
      <alignment horizontal="center" vertical="center" wrapText="1"/>
    </xf>
    <xf numFmtId="1" fontId="38" fillId="4" borderId="6" xfId="2" applyNumberFormat="1" applyFont="1" applyFill="1" applyBorder="1" applyAlignment="1" applyProtection="1">
      <alignment horizontal="center" vertical="top" wrapText="1"/>
    </xf>
    <xf numFmtId="0" fontId="42" fillId="0" borderId="6" xfId="2" applyFont="1" applyFill="1" applyBorder="1" applyAlignment="1" applyProtection="1">
      <alignment horizontal="center" vertical="top" wrapText="1"/>
      <protection locked="0"/>
    </xf>
    <xf numFmtId="49" fontId="42" fillId="0" borderId="1" xfId="2" applyNumberFormat="1" applyFont="1" applyFill="1" applyBorder="1" applyAlignment="1" applyProtection="1">
      <alignment vertical="center" wrapText="1"/>
    </xf>
    <xf numFmtId="1" fontId="42" fillId="0" borderId="21" xfId="2" applyNumberFormat="1" applyFont="1" applyFill="1" applyBorder="1" applyAlignment="1" applyProtection="1">
      <alignment horizontal="center" vertical="center" wrapText="1"/>
    </xf>
    <xf numFmtId="49" fontId="42" fillId="0" borderId="6" xfId="2" applyNumberFormat="1" applyFont="1" applyFill="1" applyBorder="1" applyAlignment="1" applyProtection="1">
      <alignment horizontal="center" vertical="center" wrapText="1"/>
    </xf>
    <xf numFmtId="1" fontId="42" fillId="0" borderId="6" xfId="2" applyNumberFormat="1" applyFont="1" applyFill="1" applyBorder="1" applyAlignment="1" applyProtection="1">
      <alignment horizontal="center" vertical="center" wrapText="1"/>
    </xf>
    <xf numFmtId="0" fontId="43" fillId="0" borderId="6" xfId="2" applyNumberFormat="1" applyFont="1" applyFill="1" applyBorder="1" applyAlignment="1" applyProtection="1">
      <alignment vertical="center" wrapText="1"/>
    </xf>
    <xf numFmtId="0" fontId="43" fillId="0" borderId="6" xfId="2" applyNumberFormat="1" applyFont="1" applyFill="1" applyBorder="1" applyAlignment="1" applyProtection="1">
      <alignment horizontal="right" vertical="center" wrapText="1"/>
    </xf>
    <xf numFmtId="49" fontId="42" fillId="0" borderId="1" xfId="2" applyNumberFormat="1" applyFont="1" applyFill="1" applyBorder="1" applyAlignment="1" applyProtection="1">
      <alignment horizontal="center" vertical="center" wrapText="1"/>
    </xf>
    <xf numFmtId="0" fontId="42" fillId="0" borderId="1" xfId="2" applyNumberFormat="1" applyFont="1" applyFill="1" applyBorder="1" applyAlignment="1" applyProtection="1">
      <alignment vertical="center" wrapText="1"/>
    </xf>
    <xf numFmtId="49" fontId="11" fillId="0" borderId="1" xfId="3" applyNumberFormat="1" applyFont="1" applyFill="1" applyBorder="1" applyAlignment="1" applyProtection="1">
      <protection locked="0"/>
    </xf>
    <xf numFmtId="1" fontId="42" fillId="0" borderId="40" xfId="2" applyNumberFormat="1" applyFont="1" applyFill="1" applyBorder="1" applyAlignment="1" applyProtection="1">
      <alignment horizontal="left" vertical="top" wrapText="1"/>
      <protection locked="0"/>
    </xf>
    <xf numFmtId="49" fontId="42" fillId="0" borderId="7" xfId="2" applyNumberFormat="1" applyFont="1" applyFill="1" applyBorder="1" applyAlignment="1" applyProtection="1">
      <alignment horizontal="center" vertical="top" wrapText="1"/>
      <protection locked="0"/>
    </xf>
    <xf numFmtId="0" fontId="42" fillId="0" borderId="7" xfId="2" applyFont="1" applyFill="1" applyBorder="1" applyAlignment="1" applyProtection="1">
      <alignment horizontal="left" vertical="top" wrapText="1"/>
      <protection locked="0"/>
    </xf>
    <xf numFmtId="2" fontId="42" fillId="0" borderId="7" xfId="2" applyNumberFormat="1" applyFont="1" applyFill="1" applyBorder="1" applyAlignment="1" applyProtection="1">
      <alignment vertical="top" wrapText="1"/>
      <protection locked="0"/>
    </xf>
    <xf numFmtId="2" fontId="42" fillId="0" borderId="41" xfId="2" applyNumberFormat="1" applyFont="1" applyFill="1" applyBorder="1" applyAlignment="1" applyProtection="1">
      <alignment vertical="top" wrapText="1"/>
      <protection locked="0"/>
    </xf>
    <xf numFmtId="14" fontId="11" fillId="0" borderId="1" xfId="3" applyNumberFormat="1" applyFill="1" applyBorder="1" applyProtection="1">
      <protection locked="0"/>
    </xf>
    <xf numFmtId="1" fontId="42" fillId="0" borderId="7" xfId="2" applyNumberFormat="1" applyFont="1" applyFill="1" applyBorder="1" applyAlignment="1" applyProtection="1">
      <alignment horizontal="left" vertical="top" wrapText="1"/>
      <protection locked="0"/>
    </xf>
    <xf numFmtId="2" fontId="42" fillId="0" borderId="21" xfId="2" applyNumberFormat="1" applyFont="1" applyFill="1" applyBorder="1" applyAlignment="1" applyProtection="1">
      <alignment vertical="top" wrapText="1"/>
    </xf>
    <xf numFmtId="0" fontId="21" fillId="0" borderId="0" xfId="0" applyFont="1" applyFill="1" applyAlignment="1" applyProtection="1">
      <alignment horizontal="center"/>
      <protection locked="0"/>
    </xf>
    <xf numFmtId="0" fontId="17" fillId="0" borderId="3" xfId="0" applyFont="1" applyFill="1" applyBorder="1" applyProtection="1">
      <protection locked="0"/>
    </xf>
    <xf numFmtId="0" fontId="0" fillId="0" borderId="0" xfId="0" applyFill="1"/>
    <xf numFmtId="0" fontId="0" fillId="0" borderId="3" xfId="0" applyFill="1" applyBorder="1"/>
    <xf numFmtId="0" fontId="21" fillId="0" borderId="0" xfId="0" applyFont="1" applyFill="1" applyProtection="1">
      <protection locked="0"/>
    </xf>
    <xf numFmtId="0" fontId="16" fillId="0" borderId="0" xfId="0" applyFont="1" applyFill="1"/>
    <xf numFmtId="0" fontId="21" fillId="4" borderId="28" xfId="4" applyFont="1" applyFill="1" applyBorder="1" applyAlignment="1" applyProtection="1">
      <alignment horizontal="center" vertical="center" wrapText="1"/>
    </xf>
    <xf numFmtId="0" fontId="32" fillId="4" borderId="1" xfId="4" applyFont="1" applyFill="1" applyBorder="1" applyProtection="1">
      <protection locked="0"/>
    </xf>
    <xf numFmtId="14" fontId="21" fillId="2" borderId="0" xfId="9" applyNumberFormat="1" applyFont="1" applyFill="1" applyBorder="1" applyAlignment="1" applyProtection="1">
      <alignment horizontal="center" vertical="center"/>
    </xf>
    <xf numFmtId="0" fontId="30" fillId="3" borderId="5" xfId="9" applyFont="1" applyFill="1" applyBorder="1" applyAlignment="1" applyProtection="1">
      <alignment horizontal="center" vertical="center"/>
    </xf>
    <xf numFmtId="0" fontId="30" fillId="3" borderId="24" xfId="9" applyFont="1" applyFill="1" applyBorder="1" applyAlignment="1" applyProtection="1">
      <alignment horizontal="center" vertical="center"/>
    </xf>
    <xf numFmtId="0" fontId="30" fillId="3" borderId="4" xfId="9" applyFont="1" applyFill="1" applyBorder="1" applyAlignment="1" applyProtection="1">
      <alignment horizontal="center" vertical="center"/>
    </xf>
    <xf numFmtId="0" fontId="30" fillId="3" borderId="11" xfId="9" applyFont="1" applyFill="1" applyBorder="1" applyAlignment="1" applyProtection="1">
      <alignment horizontal="center" vertical="center"/>
    </xf>
    <xf numFmtId="0" fontId="30" fillId="3" borderId="10" xfId="9" applyFont="1" applyFill="1" applyBorder="1" applyAlignment="1" applyProtection="1">
      <alignment horizontal="center" vertical="center"/>
    </xf>
    <xf numFmtId="0" fontId="26" fillId="0" borderId="29" xfId="9" applyFont="1" applyBorder="1" applyAlignment="1" applyProtection="1">
      <alignment horizontal="center" vertical="center"/>
      <protection locked="0"/>
    </xf>
    <xf numFmtId="14" fontId="21" fillId="2" borderId="0" xfId="9" applyNumberFormat="1" applyFont="1" applyFill="1" applyBorder="1" applyAlignment="1" applyProtection="1">
      <alignment horizontal="left" vertical="center" wrapText="1"/>
    </xf>
    <xf numFmtId="14" fontId="21" fillId="2" borderId="29" xfId="9" applyNumberFormat="1" applyFont="1" applyFill="1" applyBorder="1" applyAlignment="1" applyProtection="1">
      <alignment horizontal="center" vertical="center" wrapText="1"/>
    </xf>
    <xf numFmtId="14" fontId="21" fillId="2" borderId="0" xfId="9" applyNumberFormat="1" applyFont="1" applyFill="1" applyBorder="1" applyAlignment="1" applyProtection="1">
      <alignment horizontal="center" vertical="center" wrapText="1"/>
    </xf>
    <xf numFmtId="0" fontId="26" fillId="0" borderId="0" xfId="9" applyFont="1" applyBorder="1" applyAlignment="1" applyProtection="1">
      <alignment horizontal="left" vertical="center" wrapText="1"/>
      <protection locked="0"/>
    </xf>
    <xf numFmtId="0" fontId="26" fillId="0" borderId="0" xfId="9" applyFont="1" applyBorder="1" applyAlignment="1" applyProtection="1">
      <alignment horizontal="left" vertical="center"/>
      <protection locked="0"/>
    </xf>
    <xf numFmtId="0" fontId="26" fillId="0" borderId="0" xfId="9" applyFont="1" applyFill="1" applyBorder="1" applyAlignment="1" applyProtection="1">
      <alignment horizontal="left" vertical="center" wrapText="1"/>
      <protection locked="0"/>
    </xf>
    <xf numFmtId="14" fontId="17" fillId="0" borderId="0" xfId="1" applyNumberFormat="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4" borderId="0" xfId="1" applyFont="1" applyFill="1" applyAlignment="1" applyProtection="1">
      <alignment horizontal="center" vertical="center"/>
    </xf>
    <xf numFmtId="14" fontId="17" fillId="0" borderId="0" xfId="1" applyNumberFormat="1" applyFont="1" applyBorder="1" applyAlignment="1" applyProtection="1">
      <alignment horizontal="center" vertical="center"/>
    </xf>
    <xf numFmtId="0" fontId="17" fillId="0" borderId="0" xfId="1" applyFont="1" applyBorder="1" applyAlignment="1" applyProtection="1">
      <alignment horizontal="center" vertical="center"/>
    </xf>
    <xf numFmtId="0" fontId="17" fillId="0" borderId="0" xfId="1" applyFont="1" applyAlignment="1" applyProtection="1">
      <alignment horizontal="center" wrapText="1"/>
      <protection locked="0"/>
    </xf>
    <xf numFmtId="0" fontId="17" fillId="2" borderId="0" xfId="1" applyFont="1" applyFill="1" applyBorder="1" applyAlignment="1" applyProtection="1">
      <alignment horizontal="center" vertical="center" wrapText="1"/>
    </xf>
    <xf numFmtId="0" fontId="21" fillId="4" borderId="0" xfId="0" applyFont="1" applyFill="1" applyBorder="1" applyAlignment="1" applyProtection="1">
      <alignment horizontal="left" vertical="center"/>
    </xf>
    <xf numFmtId="0" fontId="21" fillId="4" borderId="0" xfId="0" applyFont="1" applyFill="1" applyBorder="1" applyAlignment="1" applyProtection="1">
      <alignment horizontal="center" vertical="center"/>
    </xf>
    <xf numFmtId="0" fontId="21" fillId="0" borderId="0" xfId="0" applyFont="1" applyFill="1" applyBorder="1" applyAlignment="1" applyProtection="1">
      <alignment horizontal="center"/>
      <protection locked="0"/>
    </xf>
    <xf numFmtId="0" fontId="17"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21" fillId="4" borderId="0" xfId="0" applyFont="1" applyFill="1" applyAlignment="1" applyProtection="1">
      <alignment horizontal="left" vertical="center" wrapText="1"/>
    </xf>
    <xf numFmtId="0" fontId="11" fillId="2" borderId="0" xfId="0" applyFont="1" applyFill="1" applyAlignment="1">
      <alignment horizontal="center" vertical="center"/>
    </xf>
    <xf numFmtId="0" fontId="21" fillId="4" borderId="5" xfId="1" applyFont="1" applyFill="1" applyBorder="1" applyAlignment="1" applyProtection="1">
      <alignment horizontal="center" vertical="center"/>
    </xf>
    <xf numFmtId="0" fontId="21" fillId="4" borderId="24" xfId="1" applyFont="1" applyFill="1" applyBorder="1" applyAlignment="1" applyProtection="1">
      <alignment horizontal="center" vertical="center"/>
    </xf>
    <xf numFmtId="0" fontId="21" fillId="4" borderId="4" xfId="1" applyFont="1" applyFill="1" applyBorder="1" applyAlignment="1" applyProtection="1">
      <alignment horizontal="center" vertical="center"/>
    </xf>
    <xf numFmtId="0" fontId="16" fillId="4" borderId="28" xfId="0" applyFont="1" applyFill="1" applyBorder="1" applyAlignment="1">
      <alignment horizontal="center" vertical="center"/>
    </xf>
    <xf numFmtId="0" fontId="16" fillId="4" borderId="2" xfId="0" applyFont="1" applyFill="1" applyBorder="1" applyAlignment="1">
      <alignment horizontal="center" vertical="center"/>
    </xf>
    <xf numFmtId="3" fontId="21" fillId="4" borderId="28" xfId="1" applyNumberFormat="1" applyFont="1" applyFill="1" applyBorder="1" applyAlignment="1" applyProtection="1">
      <alignment horizontal="center" vertical="center" wrapText="1"/>
    </xf>
    <xf numFmtId="3" fontId="21" fillId="4" borderId="2" xfId="1" applyNumberFormat="1" applyFont="1" applyFill="1" applyBorder="1" applyAlignment="1" applyProtection="1">
      <alignment horizontal="center" vertical="center" wrapText="1"/>
    </xf>
    <xf numFmtId="3" fontId="21" fillId="5" borderId="28" xfId="1" applyNumberFormat="1" applyFont="1" applyFill="1" applyBorder="1" applyAlignment="1" applyProtection="1">
      <alignment horizontal="center" vertical="center" wrapText="1"/>
    </xf>
    <xf numFmtId="3" fontId="21" fillId="5" borderId="2" xfId="1" applyNumberFormat="1" applyFont="1" applyFill="1" applyBorder="1" applyAlignment="1" applyProtection="1">
      <alignment horizontal="center" vertical="center" wrapText="1"/>
    </xf>
    <xf numFmtId="0" fontId="21" fillId="4" borderId="0" xfId="0" applyFont="1" applyFill="1" applyAlignment="1" applyProtection="1">
      <alignment horizontal="left"/>
    </xf>
    <xf numFmtId="0" fontId="17" fillId="2" borderId="0" xfId="0" applyFont="1" applyFill="1" applyAlignment="1" applyProtection="1">
      <alignment horizontal="left"/>
      <protection locked="0"/>
    </xf>
    <xf numFmtId="0" fontId="17" fillId="2" borderId="0" xfId="0" applyFont="1" applyFill="1" applyBorder="1" applyAlignment="1" applyProtection="1">
      <alignment horizontal="left" vertical="center"/>
      <protection locked="0"/>
    </xf>
    <xf numFmtId="0" fontId="21" fillId="0" borderId="0" xfId="0" applyFont="1" applyBorder="1" applyAlignment="1" applyProtection="1">
      <alignment horizontal="left" vertical="center" wrapText="1"/>
      <protection locked="0"/>
    </xf>
    <xf numFmtId="14" fontId="21" fillId="2" borderId="0" xfId="10" applyNumberFormat="1" applyFont="1" applyFill="1" applyBorder="1" applyAlignment="1" applyProtection="1">
      <alignment horizontal="center" vertical="center"/>
    </xf>
    <xf numFmtId="0" fontId="21" fillId="4" borderId="0" xfId="0" applyFont="1" applyFill="1" applyAlignment="1" applyProtection="1">
      <alignment horizontal="left" vertical="center"/>
    </xf>
    <xf numFmtId="14" fontId="21" fillId="2" borderId="0" xfId="10" applyNumberFormat="1" applyFont="1" applyFill="1" applyBorder="1" applyAlignment="1" applyProtection="1">
      <alignment horizontal="left" vertical="center" wrapText="1"/>
    </xf>
    <xf numFmtId="14" fontId="21" fillId="2" borderId="29" xfId="10" applyNumberFormat="1" applyFont="1" applyFill="1" applyBorder="1" applyAlignment="1" applyProtection="1">
      <alignment horizontal="center" vertical="center"/>
    </xf>
    <xf numFmtId="14" fontId="21" fillId="2" borderId="29" xfId="10" applyNumberFormat="1" applyFont="1" applyFill="1" applyBorder="1" applyAlignment="1" applyProtection="1">
      <alignment horizontal="center" vertical="center" wrapText="1"/>
    </xf>
    <xf numFmtId="14" fontId="21" fillId="2" borderId="0" xfId="1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protection locked="0"/>
    </xf>
    <xf numFmtId="0" fontId="17" fillId="2" borderId="0" xfId="1" applyFont="1" applyFill="1" applyBorder="1" applyAlignment="1" applyProtection="1">
      <alignment horizontal="left" vertical="center" wrapText="1"/>
    </xf>
    <xf numFmtId="0" fontId="17" fillId="0" borderId="0" xfId="0" applyFont="1" applyAlignment="1" applyProtection="1">
      <alignment horizontal="center" vertical="center"/>
      <protection locked="0"/>
    </xf>
    <xf numFmtId="0" fontId="21" fillId="4" borderId="0" xfId="0" applyFont="1" applyFill="1" applyAlignment="1" applyProtection="1">
      <alignment horizontal="left" wrapText="1"/>
    </xf>
    <xf numFmtId="0" fontId="17" fillId="0" borderId="0" xfId="0" applyFont="1" applyAlignment="1" applyProtection="1">
      <alignment horizontal="left"/>
      <protection locked="0"/>
    </xf>
    <xf numFmtId="0" fontId="20" fillId="4" borderId="5" xfId="1" applyFont="1" applyFill="1" applyBorder="1" applyAlignment="1" applyProtection="1">
      <alignment horizontal="center" vertical="center"/>
    </xf>
    <xf numFmtId="0" fontId="20" fillId="4" borderId="24"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20" fillId="4" borderId="0" xfId="0" applyFont="1" applyFill="1" applyAlignment="1" applyProtection="1">
      <alignment horizontal="left"/>
    </xf>
    <xf numFmtId="0" fontId="21" fillId="0" borderId="0" xfId="0" applyFont="1" applyBorder="1" applyAlignment="1" applyProtection="1">
      <alignment horizontal="center" vertical="center" wrapText="1"/>
      <protection locked="0"/>
    </xf>
    <xf numFmtId="0" fontId="17" fillId="4" borderId="0" xfId="1" applyFont="1" applyFill="1" applyAlignment="1" applyProtection="1">
      <alignment horizontal="right" vertical="center"/>
    </xf>
    <xf numFmtId="0" fontId="17" fillId="4" borderId="1" xfId="4" applyFont="1" applyFill="1" applyBorder="1" applyAlignment="1" applyProtection="1">
      <alignment horizontal="center" vertical="center" wrapText="1"/>
    </xf>
    <xf numFmtId="0" fontId="17" fillId="4" borderId="0" xfId="1" applyFont="1" applyFill="1" applyBorder="1" applyAlignment="1" applyProtection="1">
      <alignment horizontal="center" vertical="center"/>
    </xf>
    <xf numFmtId="0" fontId="16" fillId="4" borderId="0" xfId="0" applyFont="1" applyFill="1" applyAlignment="1" applyProtection="1">
      <alignment horizontal="left"/>
    </xf>
    <xf numFmtId="0" fontId="16" fillId="4" borderId="0" xfId="3" applyFont="1" applyFill="1" applyAlignment="1" applyProtection="1">
      <alignment horizontal="left"/>
    </xf>
    <xf numFmtId="0" fontId="16" fillId="0" borderId="0" xfId="3" applyFont="1" applyAlignment="1" applyProtection="1">
      <alignment horizontal="left" vertical="center" wrapText="1"/>
      <protection locked="0"/>
    </xf>
    <xf numFmtId="0" fontId="11" fillId="0" borderId="0" xfId="3" applyFont="1" applyAlignment="1" applyProtection="1">
      <alignment horizontal="left" vertical="center" wrapText="1"/>
      <protection locked="0"/>
    </xf>
    <xf numFmtId="0" fontId="11" fillId="0" borderId="0" xfId="3" applyFont="1" applyAlignment="1" applyProtection="1">
      <alignment horizontal="left" vertical="center"/>
      <protection locked="0"/>
    </xf>
    <xf numFmtId="0" fontId="29" fillId="4" borderId="0" xfId="3" applyFont="1" applyFill="1" applyBorder="1" applyAlignment="1">
      <alignment horizontal="left" vertical="center" wrapText="1"/>
    </xf>
    <xf numFmtId="0" fontId="17" fillId="4" borderId="0" xfId="3" applyFont="1" applyFill="1" applyBorder="1" applyAlignment="1" applyProtection="1">
      <alignment horizontal="left" vertical="center"/>
    </xf>
    <xf numFmtId="0" fontId="18" fillId="0" borderId="24" xfId="3" applyFont="1" applyBorder="1" applyAlignment="1">
      <alignment horizontal="center" vertical="center"/>
    </xf>
  </cellXfs>
  <cellStyles count="19">
    <cellStyle name="Comma" xfId="16" builtinId="3"/>
    <cellStyle name="Normal" xfId="0" builtinId="0"/>
    <cellStyle name="Normal 2" xfId="2"/>
    <cellStyle name="Normal 3" xfId="3"/>
    <cellStyle name="Normal 4" xfId="4"/>
    <cellStyle name="Normal 4 2" xfId="18"/>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 name="Normal_shtatebi-axali 2" xfId="17"/>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30</xdr:row>
      <xdr:rowOff>180975</xdr:rowOff>
    </xdr:from>
    <xdr:to>
      <xdr:col>2</xdr:col>
      <xdr:colOff>554556</xdr:colOff>
      <xdr:row>30</xdr:row>
      <xdr:rowOff>182563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20</xdr:row>
      <xdr:rowOff>171450</xdr:rowOff>
    </xdr:from>
    <xdr:to>
      <xdr:col>2</xdr:col>
      <xdr:colOff>1495425</xdr:colOff>
      <xdr:row>20</xdr:row>
      <xdr:rowOff>171450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Users\nzaalishvili\AppData\Local\Microsoft\Windows\Temporary%20Internet%20Files\Content.Outlook\NKXX6P1B\Users\lmerabishvili\AppData\Local\Microsoft\Windows\Temporary%20Internet%20Files\Content.Outlook\DELNJLCD\axali%20formebiV3.xlsx?73B76F82" TargetMode="External"/><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4332;&#4314;&#4312;&#4323;&#4320;&#4312;%202021/2-&#4332;&#4314;&#4312;&#4323;&#4320;&#4312;%20&#4307;&#4308;&#4313;&#4320;&#4304;&#4330;&#4312;&#4304;%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4.5"/>
      <sheetName val="ფორმა N5"/>
      <sheetName val="ფორმა N5.1"/>
      <sheetName val="ფორმა 5.2"/>
      <sheetName val="ფორმა N5.3"/>
      <sheetName val="ფორმა 5.4"/>
      <sheetName val="ფორმა 5.5"/>
      <sheetName val="ფორმა N6"/>
      <sheetName val="ფორმა N6.1"/>
      <sheetName val="ფორმა N7"/>
      <sheetName val="ფორმა N8"/>
      <sheetName val="ფორმა N 8.1"/>
      <sheetName val="ფორმა N9"/>
      <sheetName val="ფორმა 9.1"/>
      <sheetName val="ფორმა 9.2"/>
      <sheetName val="ფორმა 9.6"/>
      <sheetName val="ფორმა N 9.7"/>
      <sheetName val="შემაჯამებელი ფორმა"/>
      <sheetName val="Validation"/>
    </sheetNames>
    <sheetDataSet>
      <sheetData sheetId="0">
        <row r="2">
          <cell r="L2" t="str">
            <v>01/01/2020-31/12/2020</v>
          </cell>
        </row>
        <row r="5">
          <cell r="A5" t="str">
            <v>მპგ თავისუფალი დემოკრტები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54"/>
  <sheetViews>
    <sheetView showGridLines="0" view="pageBreakPreview" zoomScaleNormal="100" zoomScaleSheetLayoutView="100" workbookViewId="0">
      <selection activeCell="T7" sqref="T7"/>
    </sheetView>
  </sheetViews>
  <sheetFormatPr defaultColWidth="9.140625" defaultRowHeight="18" x14ac:dyDescent="0.2"/>
  <cols>
    <col min="1" max="1" width="6.28515625" style="389" bestFit="1" customWidth="1"/>
    <col min="2" max="5" width="9.28515625" style="389" customWidth="1"/>
    <col min="6" max="8" width="9.42578125" style="444" customWidth="1"/>
    <col min="9" max="10" width="9.42578125" style="389" customWidth="1"/>
    <col min="11" max="11" width="9.42578125" style="438" customWidth="1"/>
    <col min="12" max="17" width="9.42578125" style="389" customWidth="1"/>
    <col min="18" max="16384" width="9.140625" style="389"/>
  </cols>
  <sheetData>
    <row r="1" spans="1:13" s="364" customFormat="1" ht="15.75" x14ac:dyDescent="0.2">
      <c r="A1" s="216" t="s">
        <v>505</v>
      </c>
      <c r="C1" s="365"/>
      <c r="D1" s="365"/>
      <c r="E1" s="366"/>
      <c r="F1" s="211"/>
      <c r="G1" s="366"/>
      <c r="H1" s="215"/>
      <c r="I1" s="365"/>
      <c r="J1" s="366"/>
      <c r="K1" s="366"/>
      <c r="L1" s="366"/>
      <c r="M1" s="368" t="s">
        <v>94</v>
      </c>
    </row>
    <row r="2" spans="1:13" s="364" customFormat="1" ht="15.75" x14ac:dyDescent="0.2">
      <c r="A2" s="214" t="s">
        <v>124</v>
      </c>
      <c r="B2" s="365"/>
      <c r="C2" s="365"/>
      <c r="D2" s="365"/>
      <c r="E2" s="366"/>
      <c r="F2" s="211"/>
      <c r="G2" s="366"/>
      <c r="H2" s="213"/>
      <c r="I2" s="365"/>
      <c r="J2" s="366"/>
      <c r="K2" s="366"/>
      <c r="L2" s="366"/>
      <c r="M2" s="369" t="s">
        <v>1552</v>
      </c>
    </row>
    <row r="3" spans="1:13" s="364" customFormat="1" ht="15.75" x14ac:dyDescent="0.2">
      <c r="A3" s="370"/>
      <c r="B3" s="365"/>
      <c r="C3" s="371"/>
      <c r="D3" s="372"/>
      <c r="E3" s="366"/>
      <c r="F3" s="373"/>
      <c r="G3" s="366"/>
      <c r="H3" s="366"/>
      <c r="I3" s="211"/>
      <c r="J3" s="365"/>
      <c r="K3" s="366"/>
      <c r="L3" s="365"/>
      <c r="M3" s="375"/>
    </row>
    <row r="4" spans="1:13" s="364" customFormat="1" ht="15.75" x14ac:dyDescent="0.2">
      <c r="A4" s="224" t="s">
        <v>254</v>
      </c>
      <c r="B4" s="211"/>
      <c r="C4" s="211"/>
      <c r="D4" s="225" t="s">
        <v>547</v>
      </c>
      <c r="E4" s="376"/>
      <c r="F4" s="377"/>
      <c r="G4" s="378"/>
      <c r="H4" s="379"/>
      <c r="I4" s="376"/>
      <c r="J4" s="380"/>
      <c r="K4" s="374"/>
      <c r="L4" s="378"/>
      <c r="M4" s="381"/>
    </row>
    <row r="5" spans="1:13" s="364" customFormat="1" ht="16.5" thickBot="1" x14ac:dyDescent="0.25">
      <c r="A5" s="212"/>
      <c r="B5" s="366"/>
      <c r="C5" s="382"/>
      <c r="D5" s="383"/>
      <c r="E5" s="366"/>
      <c r="F5" s="384"/>
      <c r="G5" s="384"/>
      <c r="H5" s="384"/>
      <c r="I5" s="366"/>
      <c r="J5" s="365"/>
      <c r="K5" s="374"/>
      <c r="L5" s="365"/>
      <c r="M5" s="375"/>
    </row>
    <row r="6" spans="1:13" ht="33" customHeight="1" thickBot="1" x14ac:dyDescent="0.25">
      <c r="A6" s="385"/>
      <c r="B6" s="386"/>
      <c r="C6" s="387"/>
      <c r="D6" s="387"/>
      <c r="E6" s="507" t="s">
        <v>475</v>
      </c>
      <c r="F6" s="508"/>
      <c r="G6" s="508"/>
      <c r="H6" s="509"/>
      <c r="I6" s="510" t="s">
        <v>488</v>
      </c>
      <c r="J6" s="510"/>
      <c r="K6" s="510"/>
      <c r="L6" s="511"/>
      <c r="M6" s="388"/>
    </row>
    <row r="7" spans="1:13" s="398" customFormat="1" ht="150.75" thickBot="1" x14ac:dyDescent="0.25">
      <c r="A7" s="390" t="s">
        <v>64</v>
      </c>
      <c r="B7" s="391" t="s">
        <v>125</v>
      </c>
      <c r="C7" s="391" t="s">
        <v>504</v>
      </c>
      <c r="D7" s="392" t="s">
        <v>260</v>
      </c>
      <c r="E7" s="393" t="s">
        <v>506</v>
      </c>
      <c r="F7" s="393" t="s">
        <v>448</v>
      </c>
      <c r="G7" s="393" t="s">
        <v>436</v>
      </c>
      <c r="H7" s="393" t="s">
        <v>435</v>
      </c>
      <c r="I7" s="393" t="s">
        <v>387</v>
      </c>
      <c r="J7" s="394" t="s">
        <v>257</v>
      </c>
      <c r="K7" s="395" t="s">
        <v>503</v>
      </c>
      <c r="L7" s="396" t="s">
        <v>210</v>
      </c>
      <c r="M7" s="397" t="s">
        <v>211</v>
      </c>
    </row>
    <row r="8" spans="1:13" s="403" customFormat="1" ht="18.75" thickBot="1" x14ac:dyDescent="0.25">
      <c r="A8" s="399">
        <v>1</v>
      </c>
      <c r="B8" s="400">
        <v>2</v>
      </c>
      <c r="C8" s="401">
        <v>3</v>
      </c>
      <c r="D8" s="401">
        <v>4</v>
      </c>
      <c r="E8" s="399">
        <v>5</v>
      </c>
      <c r="F8" s="400">
        <v>6</v>
      </c>
      <c r="G8" s="401">
        <v>7</v>
      </c>
      <c r="H8" s="400">
        <v>8</v>
      </c>
      <c r="I8" s="399">
        <v>9</v>
      </c>
      <c r="J8" s="400">
        <v>10</v>
      </c>
      <c r="K8" s="400">
        <v>11</v>
      </c>
      <c r="L8" s="402">
        <v>12</v>
      </c>
      <c r="M8" s="397">
        <v>13</v>
      </c>
    </row>
    <row r="9" spans="1:13" ht="45" x14ac:dyDescent="0.2">
      <c r="A9" s="404">
        <v>1</v>
      </c>
      <c r="B9" s="405" t="s">
        <v>525</v>
      </c>
      <c r="C9" s="406" t="s">
        <v>526</v>
      </c>
      <c r="D9" s="407">
        <v>500</v>
      </c>
      <c r="E9" s="408" t="s">
        <v>527</v>
      </c>
      <c r="F9" s="409" t="s">
        <v>528</v>
      </c>
      <c r="G9" s="410" t="s">
        <v>529</v>
      </c>
      <c r="H9" s="410" t="s">
        <v>530</v>
      </c>
      <c r="I9" s="411"/>
      <c r="J9" s="412"/>
      <c r="K9" s="413"/>
      <c r="L9" s="414"/>
      <c r="M9" s="415"/>
    </row>
    <row r="10" spans="1:13" x14ac:dyDescent="0.2">
      <c r="A10" s="416">
        <v>2</v>
      </c>
      <c r="B10" s="405"/>
      <c r="C10" s="406"/>
      <c r="D10" s="417"/>
      <c r="E10" s="418"/>
      <c r="F10" s="409"/>
      <c r="G10" s="409"/>
      <c r="H10" s="409"/>
      <c r="I10" s="419"/>
      <c r="J10" s="420"/>
      <c r="K10" s="421"/>
      <c r="L10" s="422"/>
      <c r="M10" s="423"/>
    </row>
    <row r="11" spans="1:13" x14ac:dyDescent="0.2">
      <c r="A11" s="416">
        <v>3</v>
      </c>
      <c r="B11" s="405"/>
      <c r="C11" s="406"/>
      <c r="D11" s="417"/>
      <c r="E11" s="418"/>
      <c r="F11" s="384"/>
      <c r="G11" s="409"/>
      <c r="H11" s="409"/>
      <c r="I11" s="419"/>
      <c r="J11" s="420"/>
      <c r="K11" s="421"/>
      <c r="L11" s="422"/>
      <c r="M11" s="423"/>
    </row>
    <row r="12" spans="1:13" x14ac:dyDescent="0.2">
      <c r="A12" s="416">
        <v>4</v>
      </c>
      <c r="B12" s="405"/>
      <c r="C12" s="406"/>
      <c r="D12" s="417"/>
      <c r="E12" s="418"/>
      <c r="F12" s="409"/>
      <c r="G12" s="409"/>
      <c r="H12" s="409"/>
      <c r="I12" s="419"/>
      <c r="J12" s="420"/>
      <c r="K12" s="421"/>
      <c r="L12" s="422"/>
      <c r="M12" s="423"/>
    </row>
    <row r="13" spans="1:13" x14ac:dyDescent="0.2">
      <c r="A13" s="416">
        <v>5</v>
      </c>
      <c r="B13" s="405"/>
      <c r="C13" s="406"/>
      <c r="D13" s="417"/>
      <c r="E13" s="418"/>
      <c r="F13" s="409"/>
      <c r="G13" s="409"/>
      <c r="H13" s="409"/>
      <c r="I13" s="419"/>
      <c r="J13" s="420"/>
      <c r="K13" s="421"/>
      <c r="L13" s="422"/>
      <c r="M13" s="423"/>
    </row>
    <row r="14" spans="1:13" x14ac:dyDescent="0.2">
      <c r="A14" s="416">
        <v>6</v>
      </c>
      <c r="B14" s="405"/>
      <c r="C14" s="406"/>
      <c r="D14" s="417"/>
      <c r="E14" s="418"/>
      <c r="F14" s="409"/>
      <c r="G14" s="409"/>
      <c r="H14" s="409"/>
      <c r="I14" s="419"/>
      <c r="J14" s="420"/>
      <c r="K14" s="421"/>
      <c r="L14" s="422"/>
      <c r="M14" s="423"/>
    </row>
    <row r="15" spans="1:13" x14ac:dyDescent="0.2">
      <c r="A15" s="416">
        <v>7</v>
      </c>
      <c r="B15" s="405"/>
      <c r="C15" s="406"/>
      <c r="D15" s="417"/>
      <c r="E15" s="418"/>
      <c r="F15" s="409"/>
      <c r="G15" s="409"/>
      <c r="H15" s="409"/>
      <c r="I15" s="419"/>
      <c r="J15" s="420"/>
      <c r="K15" s="421"/>
      <c r="L15" s="422"/>
      <c r="M15" s="423"/>
    </row>
    <row r="16" spans="1:13" x14ac:dyDescent="0.2">
      <c r="A16" s="416">
        <v>8</v>
      </c>
      <c r="B16" s="405"/>
      <c r="C16" s="406"/>
      <c r="D16" s="417"/>
      <c r="E16" s="418"/>
      <c r="F16" s="409"/>
      <c r="G16" s="409"/>
      <c r="H16" s="409"/>
      <c r="I16" s="419"/>
      <c r="J16" s="420"/>
      <c r="K16" s="421"/>
      <c r="L16" s="422"/>
      <c r="M16" s="423"/>
    </row>
    <row r="17" spans="1:13" x14ac:dyDescent="0.2">
      <c r="A17" s="416">
        <v>9</v>
      </c>
      <c r="B17" s="405"/>
      <c r="C17" s="406"/>
      <c r="D17" s="417"/>
      <c r="E17" s="418"/>
      <c r="F17" s="409"/>
      <c r="G17" s="409"/>
      <c r="H17" s="409"/>
      <c r="I17" s="419"/>
      <c r="J17" s="420"/>
      <c r="K17" s="421"/>
      <c r="L17" s="422"/>
      <c r="M17" s="423"/>
    </row>
    <row r="18" spans="1:13" x14ac:dyDescent="0.2">
      <c r="A18" s="416">
        <v>10</v>
      </c>
      <c r="B18" s="405"/>
      <c r="C18" s="406"/>
      <c r="D18" s="417"/>
      <c r="E18" s="418"/>
      <c r="F18" s="409"/>
      <c r="G18" s="409"/>
      <c r="H18" s="409"/>
      <c r="I18" s="419"/>
      <c r="J18" s="420"/>
      <c r="K18" s="421"/>
      <c r="L18" s="422"/>
      <c r="M18" s="423"/>
    </row>
    <row r="19" spans="1:13" x14ac:dyDescent="0.2">
      <c r="A19" s="416">
        <v>11</v>
      </c>
      <c r="B19" s="405"/>
      <c r="C19" s="406"/>
      <c r="D19" s="417"/>
      <c r="E19" s="418"/>
      <c r="F19" s="409"/>
      <c r="G19" s="409"/>
      <c r="H19" s="409"/>
      <c r="I19" s="419"/>
      <c r="J19" s="420"/>
      <c r="K19" s="421"/>
      <c r="L19" s="422"/>
      <c r="M19" s="423"/>
    </row>
    <row r="20" spans="1:13" x14ac:dyDescent="0.2">
      <c r="A20" s="416">
        <v>12</v>
      </c>
      <c r="B20" s="405"/>
      <c r="C20" s="406"/>
      <c r="D20" s="417"/>
      <c r="E20" s="418"/>
      <c r="F20" s="409"/>
      <c r="G20" s="409"/>
      <c r="H20" s="409"/>
      <c r="I20" s="419"/>
      <c r="J20" s="420"/>
      <c r="K20" s="421"/>
      <c r="L20" s="422"/>
      <c r="M20" s="423"/>
    </row>
    <row r="21" spans="1:13" x14ac:dyDescent="0.2">
      <c r="A21" s="416">
        <v>13</v>
      </c>
      <c r="B21" s="405"/>
      <c r="C21" s="406"/>
      <c r="D21" s="417"/>
      <c r="E21" s="418"/>
      <c r="F21" s="409"/>
      <c r="G21" s="409"/>
      <c r="H21" s="409"/>
      <c r="I21" s="419"/>
      <c r="J21" s="420"/>
      <c r="K21" s="421"/>
      <c r="L21" s="422"/>
      <c r="M21" s="423"/>
    </row>
    <row r="22" spans="1:13" x14ac:dyDescent="0.2">
      <c r="A22" s="416">
        <v>14</v>
      </c>
      <c r="B22" s="405"/>
      <c r="C22" s="406"/>
      <c r="D22" s="417"/>
      <c r="E22" s="418"/>
      <c r="F22" s="409"/>
      <c r="G22" s="409"/>
      <c r="H22" s="409"/>
      <c r="I22" s="419"/>
      <c r="J22" s="420"/>
      <c r="K22" s="421"/>
      <c r="L22" s="422"/>
      <c r="M22" s="423"/>
    </row>
    <row r="23" spans="1:13" x14ac:dyDescent="0.2">
      <c r="A23" s="416">
        <v>15</v>
      </c>
      <c r="B23" s="405"/>
      <c r="C23" s="406"/>
      <c r="D23" s="417"/>
      <c r="E23" s="418"/>
      <c r="F23" s="409"/>
      <c r="G23" s="409"/>
      <c r="H23" s="409"/>
      <c r="I23" s="419"/>
      <c r="J23" s="420"/>
      <c r="K23" s="421"/>
      <c r="L23" s="422"/>
      <c r="M23" s="423"/>
    </row>
    <row r="24" spans="1:13" x14ac:dyDescent="0.2">
      <c r="A24" s="416">
        <v>16</v>
      </c>
      <c r="B24" s="405"/>
      <c r="C24" s="406"/>
      <c r="D24" s="417"/>
      <c r="E24" s="418"/>
      <c r="F24" s="409"/>
      <c r="G24" s="409"/>
      <c r="H24" s="409"/>
      <c r="I24" s="419"/>
      <c r="J24" s="420"/>
      <c r="K24" s="421"/>
      <c r="L24" s="422"/>
      <c r="M24" s="423"/>
    </row>
    <row r="25" spans="1:13" x14ac:dyDescent="0.2">
      <c r="A25" s="416">
        <v>17</v>
      </c>
      <c r="B25" s="405"/>
      <c r="C25" s="406"/>
      <c r="D25" s="417"/>
      <c r="E25" s="418"/>
      <c r="F25" s="409"/>
      <c r="G25" s="409"/>
      <c r="H25" s="409"/>
      <c r="I25" s="419"/>
      <c r="J25" s="420"/>
      <c r="K25" s="421"/>
      <c r="L25" s="422"/>
      <c r="M25" s="423"/>
    </row>
    <row r="26" spans="1:13" x14ac:dyDescent="0.2">
      <c r="A26" s="416">
        <v>18</v>
      </c>
      <c r="B26" s="405"/>
      <c r="C26" s="406"/>
      <c r="D26" s="417"/>
      <c r="E26" s="418"/>
      <c r="F26" s="409"/>
      <c r="G26" s="409"/>
      <c r="H26" s="409"/>
      <c r="I26" s="419"/>
      <c r="J26" s="420"/>
      <c r="K26" s="421"/>
      <c r="L26" s="422"/>
      <c r="M26" s="423"/>
    </row>
    <row r="27" spans="1:13" x14ac:dyDescent="0.2">
      <c r="A27" s="416">
        <v>19</v>
      </c>
      <c r="B27" s="405"/>
      <c r="C27" s="406"/>
      <c r="D27" s="417"/>
      <c r="E27" s="418"/>
      <c r="F27" s="409"/>
      <c r="G27" s="409"/>
      <c r="H27" s="409"/>
      <c r="I27" s="419"/>
      <c r="J27" s="420"/>
      <c r="K27" s="421"/>
      <c r="L27" s="422"/>
      <c r="M27" s="423"/>
    </row>
    <row r="28" spans="1:13" x14ac:dyDescent="0.2">
      <c r="A28" s="424" t="s">
        <v>256</v>
      </c>
      <c r="B28" s="425"/>
      <c r="C28" s="426"/>
      <c r="D28" s="427"/>
      <c r="E28" s="428"/>
      <c r="F28" s="429"/>
      <c r="G28" s="429"/>
      <c r="H28" s="429"/>
      <c r="I28" s="430"/>
      <c r="J28" s="431"/>
      <c r="K28" s="432"/>
      <c r="L28" s="433"/>
      <c r="M28" s="434"/>
    </row>
    <row r="29" spans="1:13" x14ac:dyDescent="0.2">
      <c r="A29" s="512"/>
      <c r="B29" s="512"/>
      <c r="C29" s="512"/>
      <c r="D29" s="512"/>
      <c r="E29" s="512"/>
      <c r="F29" s="512"/>
      <c r="G29" s="512"/>
      <c r="H29" s="512"/>
      <c r="I29" s="512"/>
      <c r="J29" s="512"/>
      <c r="K29" s="512"/>
      <c r="L29" s="512"/>
      <c r="M29" s="512"/>
    </row>
    <row r="30" spans="1:13" ht="16.5" customHeight="1" x14ac:dyDescent="0.35">
      <c r="A30" s="435" t="s">
        <v>417</v>
      </c>
      <c r="B30" s="517" t="s">
        <v>476</v>
      </c>
      <c r="C30" s="517"/>
      <c r="D30" s="517"/>
      <c r="E30" s="517"/>
      <c r="F30" s="517"/>
      <c r="G30" s="517"/>
      <c r="H30" s="517"/>
      <c r="I30" s="517"/>
      <c r="J30" s="517"/>
      <c r="K30" s="517"/>
      <c r="L30" s="517"/>
      <c r="M30" s="517"/>
    </row>
    <row r="31" spans="1:13" ht="39" customHeight="1" x14ac:dyDescent="0.2">
      <c r="A31" s="436" t="s">
        <v>437</v>
      </c>
      <c r="B31" s="516" t="s">
        <v>477</v>
      </c>
      <c r="C31" s="516"/>
      <c r="D31" s="516"/>
      <c r="E31" s="516"/>
      <c r="F31" s="516"/>
      <c r="G31" s="516"/>
      <c r="H31" s="516"/>
      <c r="I31" s="516"/>
      <c r="J31" s="516"/>
      <c r="K31" s="516"/>
      <c r="L31" s="516"/>
      <c r="M31" s="516"/>
    </row>
    <row r="32" spans="1:13" ht="44.25" customHeight="1" x14ac:dyDescent="0.2">
      <c r="A32" s="436" t="s">
        <v>438</v>
      </c>
      <c r="B32" s="516" t="s">
        <v>507</v>
      </c>
      <c r="C32" s="516"/>
      <c r="D32" s="516"/>
      <c r="E32" s="516"/>
      <c r="F32" s="516"/>
      <c r="G32" s="516"/>
      <c r="H32" s="516"/>
      <c r="I32" s="516"/>
      <c r="J32" s="516"/>
      <c r="K32" s="516"/>
      <c r="L32" s="516"/>
      <c r="M32" s="516"/>
    </row>
    <row r="33" spans="1:13" ht="28.9" customHeight="1" x14ac:dyDescent="0.35">
      <c r="A33" s="435" t="s">
        <v>439</v>
      </c>
      <c r="B33" s="516" t="s">
        <v>489</v>
      </c>
      <c r="C33" s="516"/>
      <c r="D33" s="516"/>
      <c r="E33" s="516"/>
      <c r="F33" s="516"/>
      <c r="G33" s="516"/>
      <c r="H33" s="516"/>
      <c r="I33" s="516"/>
      <c r="J33" s="516"/>
      <c r="K33" s="516"/>
      <c r="L33" s="516"/>
      <c r="M33" s="516"/>
    </row>
    <row r="34" spans="1:13" s="438" customFormat="1" ht="17.25" customHeight="1" x14ac:dyDescent="0.35">
      <c r="A34" s="437" t="s">
        <v>484</v>
      </c>
      <c r="B34" s="518" t="s">
        <v>508</v>
      </c>
      <c r="C34" s="518"/>
      <c r="D34" s="518"/>
      <c r="E34" s="518"/>
      <c r="F34" s="518"/>
      <c r="G34" s="518"/>
      <c r="H34" s="518"/>
      <c r="I34" s="518"/>
      <c r="J34" s="518"/>
      <c r="K34" s="518"/>
      <c r="L34" s="518"/>
      <c r="M34" s="518"/>
    </row>
    <row r="35" spans="1:13" ht="17.25" customHeight="1" x14ac:dyDescent="0.35">
      <c r="A35" s="435"/>
      <c r="B35" s="516"/>
      <c r="C35" s="516"/>
      <c r="D35" s="516"/>
      <c r="E35" s="516"/>
      <c r="F35" s="516"/>
      <c r="G35" s="516"/>
      <c r="H35" s="516"/>
      <c r="I35" s="516"/>
      <c r="J35" s="516"/>
      <c r="K35" s="516"/>
      <c r="L35" s="516"/>
      <c r="M35" s="516"/>
    </row>
    <row r="36" spans="1:13" s="272" customFormat="1" ht="27" customHeight="1" x14ac:dyDescent="0.2">
      <c r="A36" s="513" t="s">
        <v>93</v>
      </c>
      <c r="B36" s="513"/>
      <c r="C36" s="439"/>
      <c r="D36" s="378"/>
      <c r="E36" s="439"/>
      <c r="F36" s="439"/>
      <c r="G36" s="378"/>
      <c r="H36" s="439"/>
      <c r="I36" s="439"/>
      <c r="J36" s="378"/>
      <c r="K36" s="367"/>
      <c r="L36" s="439"/>
      <c r="M36" s="378"/>
    </row>
    <row r="37" spans="1:13" s="272" customFormat="1" ht="15" customHeight="1" x14ac:dyDescent="0.2">
      <c r="A37" s="439"/>
      <c r="B37" s="378"/>
      <c r="C37" s="440"/>
      <c r="D37" s="441"/>
      <c r="E37" s="440"/>
      <c r="F37" s="439"/>
      <c r="G37" s="378"/>
      <c r="H37" s="442"/>
      <c r="I37" s="439"/>
      <c r="J37" s="378"/>
      <c r="K37" s="367"/>
      <c r="L37" s="439"/>
      <c r="M37" s="378"/>
    </row>
    <row r="38" spans="1:13" s="364" customFormat="1" ht="22.9" customHeight="1" x14ac:dyDescent="0.2">
      <c r="A38" s="439"/>
      <c r="B38" s="378"/>
      <c r="C38" s="506" t="s">
        <v>248</v>
      </c>
      <c r="D38" s="506"/>
      <c r="E38" s="506"/>
      <c r="F38" s="439"/>
      <c r="G38" s="378"/>
      <c r="H38" s="514" t="s">
        <v>386</v>
      </c>
      <c r="I38" s="443"/>
      <c r="J38" s="378"/>
      <c r="K38" s="367"/>
      <c r="L38" s="439"/>
      <c r="M38" s="378"/>
    </row>
    <row r="39" spans="1:13" s="364" customFormat="1" ht="40.5" customHeight="1" x14ac:dyDescent="0.2">
      <c r="A39" s="439"/>
      <c r="B39" s="378"/>
      <c r="C39" s="439"/>
      <c r="D39" s="378"/>
      <c r="E39" s="439"/>
      <c r="F39" s="439"/>
      <c r="G39" s="378"/>
      <c r="H39" s="515"/>
      <c r="I39" s="443"/>
      <c r="J39" s="378"/>
      <c r="K39" s="367"/>
      <c r="L39" s="439"/>
      <c r="M39" s="378"/>
    </row>
    <row r="40" spans="1:13" s="364" customFormat="1" ht="21" customHeight="1" x14ac:dyDescent="0.2">
      <c r="A40" s="439"/>
      <c r="B40" s="378"/>
      <c r="C40" s="506" t="s">
        <v>123</v>
      </c>
      <c r="D40" s="506"/>
      <c r="E40" s="506"/>
      <c r="F40" s="439"/>
      <c r="G40" s="378"/>
      <c r="H40" s="439"/>
      <c r="I40" s="439"/>
      <c r="J40" s="378"/>
      <c r="K40" s="367"/>
      <c r="L40" s="439"/>
      <c r="M40" s="378"/>
    </row>
    <row r="41" spans="1:13" s="364" customFormat="1" ht="15" customHeight="1" x14ac:dyDescent="0.2">
      <c r="A41" s="209"/>
      <c r="B41" s="209"/>
      <c r="C41" s="209"/>
      <c r="D41" s="209"/>
      <c r="E41" s="389"/>
      <c r="F41" s="209"/>
      <c r="G41" s="209"/>
      <c r="H41" s="209"/>
      <c r="I41" s="209"/>
      <c r="J41" s="209"/>
      <c r="K41" s="271"/>
      <c r="L41" s="209"/>
      <c r="M41" s="209"/>
    </row>
    <row r="42" spans="1:13" s="364" customFormat="1" x14ac:dyDescent="0.2">
      <c r="A42" s="209"/>
      <c r="B42" s="209"/>
      <c r="C42" s="209"/>
      <c r="D42" s="209"/>
      <c r="E42" s="389"/>
      <c r="F42" s="209"/>
      <c r="G42" s="209"/>
      <c r="H42" s="209"/>
      <c r="I42" s="209"/>
      <c r="J42" s="209"/>
      <c r="K42" s="271"/>
      <c r="L42" s="209"/>
      <c r="M42" s="209"/>
    </row>
    <row r="43" spans="1:13" s="364" customFormat="1" x14ac:dyDescent="0.2">
      <c r="A43" s="209"/>
      <c r="B43" s="209"/>
      <c r="C43" s="209"/>
      <c r="D43" s="209"/>
      <c r="E43" s="389"/>
      <c r="F43" s="209"/>
      <c r="G43" s="209"/>
      <c r="H43" s="209"/>
      <c r="I43" s="209"/>
      <c r="J43" s="209"/>
      <c r="K43" s="271"/>
      <c r="L43" s="209"/>
      <c r="M43" s="209"/>
    </row>
    <row r="44" spans="1:13" x14ac:dyDescent="0.2">
      <c r="A44" s="209"/>
      <c r="B44" s="209"/>
      <c r="C44" s="209"/>
      <c r="D44" s="209"/>
      <c r="F44" s="209"/>
      <c r="G44" s="209"/>
      <c r="H44" s="209"/>
      <c r="I44" s="209"/>
      <c r="J44" s="209"/>
      <c r="K44" s="271"/>
      <c r="L44" s="209"/>
      <c r="M44" s="209"/>
    </row>
    <row r="45" spans="1:13" s="210" customFormat="1" ht="15.75" x14ac:dyDescent="0.2">
      <c r="A45" s="209"/>
      <c r="B45" s="209"/>
      <c r="C45" s="209"/>
      <c r="D45" s="209"/>
      <c r="E45" s="209"/>
      <c r="F45" s="209"/>
      <c r="G45" s="209"/>
      <c r="H45" s="209"/>
      <c r="I45" s="209"/>
      <c r="J45" s="209"/>
      <c r="K45" s="271"/>
      <c r="L45" s="209"/>
      <c r="M45" s="209"/>
    </row>
    <row r="46" spans="1:13" s="210" customFormat="1" x14ac:dyDescent="0.2">
      <c r="A46" s="389"/>
      <c r="B46" s="389"/>
      <c r="C46" s="389"/>
      <c r="D46" s="389"/>
      <c r="E46" s="389"/>
      <c r="F46" s="444"/>
      <c r="G46" s="444"/>
      <c r="H46" s="444"/>
      <c r="I46" s="389"/>
      <c r="J46" s="389"/>
      <c r="K46" s="438"/>
      <c r="L46" s="389"/>
      <c r="M46" s="389"/>
    </row>
    <row r="47" spans="1:13" s="210" customFormat="1" ht="15" customHeight="1" x14ac:dyDescent="0.2">
      <c r="A47" s="389"/>
      <c r="B47" s="389"/>
      <c r="C47" s="389"/>
      <c r="D47" s="389"/>
      <c r="E47" s="389"/>
      <c r="F47" s="444"/>
      <c r="G47" s="444"/>
      <c r="H47" s="444"/>
      <c r="I47" s="389"/>
      <c r="J47" s="389"/>
      <c r="K47" s="438"/>
      <c r="L47" s="389"/>
      <c r="M47" s="389"/>
    </row>
    <row r="48" spans="1:13" s="210" customFormat="1" x14ac:dyDescent="0.2">
      <c r="A48" s="389"/>
      <c r="B48" s="389"/>
      <c r="C48" s="389"/>
      <c r="D48" s="389"/>
      <c r="E48" s="389"/>
      <c r="F48" s="444"/>
      <c r="G48" s="444"/>
      <c r="H48" s="444"/>
      <c r="I48" s="389"/>
      <c r="J48" s="389"/>
      <c r="K48" s="438"/>
      <c r="L48" s="389"/>
      <c r="M48" s="389"/>
    </row>
    <row r="49" spans="1:13" s="209" customFormat="1" x14ac:dyDescent="0.2">
      <c r="A49" s="389"/>
      <c r="B49" s="389"/>
      <c r="C49" s="389"/>
      <c r="D49" s="389"/>
      <c r="E49" s="389"/>
      <c r="F49" s="444"/>
      <c r="G49" s="444"/>
      <c r="H49" s="444"/>
      <c r="I49" s="389"/>
      <c r="J49" s="389"/>
      <c r="K49" s="438"/>
      <c r="L49" s="389"/>
      <c r="M49" s="389"/>
    </row>
    <row r="50" spans="1:13" s="209" customFormat="1" x14ac:dyDescent="0.2">
      <c r="A50" s="389"/>
      <c r="B50" s="389"/>
      <c r="C50" s="389"/>
      <c r="D50" s="389"/>
      <c r="E50" s="389"/>
      <c r="F50" s="444"/>
      <c r="G50" s="444"/>
      <c r="H50" s="444"/>
      <c r="I50" s="389"/>
      <c r="J50" s="389"/>
      <c r="K50" s="438"/>
      <c r="L50" s="389"/>
      <c r="M50" s="389"/>
    </row>
    <row r="51" spans="1:13" s="209" customFormat="1" x14ac:dyDescent="0.2">
      <c r="A51" s="389"/>
      <c r="B51" s="389"/>
      <c r="C51" s="389"/>
      <c r="D51" s="389"/>
      <c r="E51" s="389"/>
      <c r="F51" s="444"/>
      <c r="G51" s="444"/>
      <c r="H51" s="444"/>
      <c r="I51" s="389"/>
      <c r="J51" s="389"/>
      <c r="K51" s="438"/>
      <c r="L51" s="389"/>
      <c r="M51" s="389"/>
    </row>
    <row r="52" spans="1:13" s="209" customFormat="1" x14ac:dyDescent="0.2">
      <c r="A52" s="389"/>
      <c r="B52" s="389"/>
      <c r="C52" s="389"/>
      <c r="D52" s="389"/>
      <c r="E52" s="389"/>
      <c r="F52" s="444"/>
      <c r="G52" s="444"/>
      <c r="H52" s="444"/>
      <c r="I52" s="389"/>
      <c r="J52" s="389"/>
      <c r="K52" s="438"/>
      <c r="L52" s="389"/>
      <c r="M52" s="389"/>
    </row>
    <row r="53" spans="1:13" s="209" customFormat="1" x14ac:dyDescent="0.2">
      <c r="A53" s="389"/>
      <c r="B53" s="389"/>
      <c r="C53" s="389"/>
      <c r="D53" s="389"/>
      <c r="E53" s="389"/>
      <c r="F53" s="444"/>
      <c r="G53" s="444"/>
      <c r="H53" s="444"/>
      <c r="I53" s="389"/>
      <c r="J53" s="389"/>
      <c r="K53" s="438"/>
      <c r="L53" s="389"/>
      <c r="M53" s="389"/>
    </row>
    <row r="54" spans="1:13" s="209" customFormat="1" x14ac:dyDescent="0.2">
      <c r="A54" s="389"/>
      <c r="B54" s="389"/>
      <c r="C54" s="389"/>
      <c r="D54" s="389"/>
      <c r="E54" s="389"/>
      <c r="F54" s="444"/>
      <c r="G54" s="444"/>
      <c r="H54" s="444"/>
      <c r="I54" s="389"/>
      <c r="J54" s="389"/>
      <c r="K54" s="438"/>
      <c r="L54" s="389"/>
      <c r="M54" s="389"/>
    </row>
  </sheetData>
  <mergeCells count="13">
    <mergeCell ref="C40:E40"/>
    <mergeCell ref="E6:H6"/>
    <mergeCell ref="I6:L6"/>
    <mergeCell ref="A29:M29"/>
    <mergeCell ref="A36:B36"/>
    <mergeCell ref="C38:E38"/>
    <mergeCell ref="H38:H39"/>
    <mergeCell ref="B35:M35"/>
    <mergeCell ref="B33:M33"/>
    <mergeCell ref="B32:M32"/>
    <mergeCell ref="B31:M31"/>
    <mergeCell ref="B30:M30"/>
    <mergeCell ref="B34:M34"/>
  </mergeCells>
  <dataValidations count="3">
    <dataValidation allowBlank="1" showInputMessage="1" showErrorMessage="1" error="თვე/დღე/წელი" prompt="თვე/დღე/წელი" sqref="B9:B28"/>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8">
      <formula1>"ფულადი შემოწირულობა, არაფულადი შემოწირულობა, საწევრო"</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28">
      <formula1>11</formula1>
    </dataValidation>
  </dataValidations>
  <printOptions gridLines="1"/>
  <pageMargins left="0.11810804899387577" right="0.11810804899387577" top="0.354329615048119" bottom="0.354329615048119" header="0.31496062992125984" footer="0.31496062992125984"/>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I46"/>
  <sheetViews>
    <sheetView showGridLines="0" view="pageBreakPreview" zoomScaleNormal="100" zoomScaleSheetLayoutView="100" workbookViewId="0">
      <selection activeCell="B5" sqref="B5"/>
    </sheetView>
  </sheetViews>
  <sheetFormatPr defaultColWidth="9.140625" defaultRowHeight="15.75" x14ac:dyDescent="0.35"/>
  <cols>
    <col min="1" max="1" width="16.28515625" style="2" customWidth="1"/>
    <col min="2" max="2" width="80" style="2" customWidth="1"/>
    <col min="3" max="3" width="16.140625" style="2" customWidth="1"/>
    <col min="4" max="4" width="14.7109375" style="2" customWidth="1"/>
    <col min="5" max="5" width="0.7109375" style="267" customWidth="1"/>
    <col min="6" max="6" width="9.140625" style="2"/>
    <col min="7" max="7" width="15.85546875" style="2" bestFit="1" customWidth="1"/>
    <col min="8" max="16384" width="9.140625" style="2"/>
  </cols>
  <sheetData>
    <row r="1" spans="1:7" x14ac:dyDescent="0.35">
      <c r="A1" s="71" t="s">
        <v>478</v>
      </c>
      <c r="B1" s="72"/>
      <c r="C1" s="521" t="s">
        <v>94</v>
      </c>
      <c r="D1" s="521"/>
      <c r="E1" s="103"/>
    </row>
    <row r="2" spans="1:7" x14ac:dyDescent="0.35">
      <c r="A2" s="72" t="s">
        <v>124</v>
      </c>
      <c r="B2" s="72"/>
      <c r="C2" s="519" t="str">
        <f>'ფორმა N1'!M2</f>
        <v>01.01.2021/31.12.2021</v>
      </c>
      <c r="D2" s="520"/>
      <c r="E2" s="103"/>
    </row>
    <row r="3" spans="1:7" x14ac:dyDescent="0.35">
      <c r="A3" s="71"/>
      <c r="B3" s="72"/>
      <c r="C3" s="269"/>
      <c r="D3" s="269"/>
      <c r="E3" s="103"/>
    </row>
    <row r="4" spans="1:7" x14ac:dyDescent="0.35">
      <c r="A4" s="73" t="s">
        <v>254</v>
      </c>
      <c r="B4" s="97"/>
      <c r="C4" s="98"/>
      <c r="D4" s="72"/>
      <c r="E4" s="103"/>
    </row>
    <row r="5" spans="1:7" x14ac:dyDescent="0.35">
      <c r="A5" s="176" t="str">
        <f>'ფორმა N1'!D4</f>
        <v>მპგ თავიუფალი დემოკრატები</v>
      </c>
      <c r="B5" s="12"/>
      <c r="C5" s="12"/>
      <c r="E5" s="103"/>
    </row>
    <row r="6" spans="1:7" x14ac:dyDescent="0.35">
      <c r="A6" s="99"/>
      <c r="B6" s="99"/>
      <c r="C6" s="99"/>
      <c r="D6" s="100"/>
      <c r="E6" s="103"/>
    </row>
    <row r="7" spans="1:7" x14ac:dyDescent="0.35">
      <c r="A7" s="72"/>
      <c r="B7" s="72"/>
      <c r="C7" s="72"/>
      <c r="D7" s="72"/>
      <c r="E7" s="103"/>
    </row>
    <row r="8" spans="1:7" s="6" customFormat="1" ht="39" customHeight="1" x14ac:dyDescent="0.35">
      <c r="A8" s="101" t="s">
        <v>64</v>
      </c>
      <c r="B8" s="75" t="s">
        <v>230</v>
      </c>
      <c r="C8" s="75" t="s">
        <v>66</v>
      </c>
      <c r="D8" s="75" t="s">
        <v>67</v>
      </c>
      <c r="E8" s="103"/>
    </row>
    <row r="9" spans="1:7" s="7" customFormat="1" ht="16.5" customHeight="1" x14ac:dyDescent="0.35">
      <c r="A9" s="177">
        <v>1</v>
      </c>
      <c r="B9" s="177" t="s">
        <v>65</v>
      </c>
      <c r="C9" s="81">
        <v>601.04</v>
      </c>
      <c r="D9" s="81">
        <f>SUM(D10,D26)</f>
        <v>500</v>
      </c>
      <c r="E9" s="103"/>
    </row>
    <row r="10" spans="1:7" s="7" customFormat="1" ht="16.5" customHeight="1" x14ac:dyDescent="0.35">
      <c r="A10" s="83">
        <v>1.1000000000000001</v>
      </c>
      <c r="B10" s="83" t="s">
        <v>69</v>
      </c>
      <c r="C10" s="81">
        <f>SUM(C11,C12,C16,C19,C25,C26)</f>
        <v>601.04</v>
      </c>
      <c r="D10" s="81">
        <f>SUM(D11,D12,D16,D19,D24,D25)</f>
        <v>500</v>
      </c>
      <c r="E10" s="103"/>
    </row>
    <row r="11" spans="1:7" s="9" customFormat="1" ht="16.5" customHeight="1" x14ac:dyDescent="0.35">
      <c r="A11" s="84" t="s">
        <v>30</v>
      </c>
      <c r="B11" s="84" t="s">
        <v>68</v>
      </c>
      <c r="C11" s="8"/>
      <c r="D11" s="8"/>
      <c r="E11" s="103"/>
    </row>
    <row r="12" spans="1:7" s="10" customFormat="1" ht="16.5" customHeight="1" x14ac:dyDescent="0.35">
      <c r="A12" s="84" t="s">
        <v>31</v>
      </c>
      <c r="B12" s="84" t="s">
        <v>283</v>
      </c>
      <c r="C12" s="102">
        <v>500</v>
      </c>
      <c r="D12" s="102">
        <v>500</v>
      </c>
      <c r="E12" s="103"/>
      <c r="G12" s="65"/>
    </row>
    <row r="13" spans="1:7" s="3" customFormat="1" ht="16.5" customHeight="1" x14ac:dyDescent="0.35">
      <c r="A13" s="93" t="s">
        <v>70</v>
      </c>
      <c r="B13" s="93" t="s">
        <v>286</v>
      </c>
      <c r="C13" s="8">
        <v>500</v>
      </c>
      <c r="D13" s="8">
        <v>500</v>
      </c>
      <c r="E13" s="103"/>
    </row>
    <row r="14" spans="1:7" s="3" customFormat="1" ht="16.5" customHeight="1" x14ac:dyDescent="0.35">
      <c r="A14" s="93" t="s">
        <v>408</v>
      </c>
      <c r="B14" s="93" t="s">
        <v>407</v>
      </c>
      <c r="C14" s="8"/>
      <c r="D14" s="8"/>
      <c r="E14" s="103"/>
    </row>
    <row r="15" spans="1:7" s="3" customFormat="1" ht="16.5" customHeight="1" x14ac:dyDescent="0.35">
      <c r="A15" s="93" t="s">
        <v>409</v>
      </c>
      <c r="B15" s="93" t="s">
        <v>83</v>
      </c>
      <c r="C15" s="8"/>
      <c r="D15" s="8"/>
      <c r="E15" s="103"/>
    </row>
    <row r="16" spans="1:7" s="3" customFormat="1" ht="16.5" customHeight="1" x14ac:dyDescent="0.35">
      <c r="A16" s="84" t="s">
        <v>71</v>
      </c>
      <c r="B16" s="84" t="s">
        <v>72</v>
      </c>
      <c r="C16" s="102">
        <f>SUM(C17:C18)</f>
        <v>0</v>
      </c>
      <c r="D16" s="102">
        <f>SUM(D17:D18)</f>
        <v>0</v>
      </c>
      <c r="E16" s="103"/>
    </row>
    <row r="17" spans="1:5" s="3" customFormat="1" ht="16.5" customHeight="1" x14ac:dyDescent="0.35">
      <c r="A17" s="93" t="s">
        <v>73</v>
      </c>
      <c r="B17" s="93" t="s">
        <v>75</v>
      </c>
      <c r="C17" s="8"/>
      <c r="D17" s="8"/>
      <c r="E17" s="103"/>
    </row>
    <row r="18" spans="1:5" s="3" customFormat="1" ht="32.25" customHeight="1" x14ac:dyDescent="0.35">
      <c r="A18" s="93" t="s">
        <v>74</v>
      </c>
      <c r="B18" s="93" t="s">
        <v>449</v>
      </c>
      <c r="C18" s="8"/>
      <c r="D18" s="8"/>
      <c r="E18" s="103"/>
    </row>
    <row r="19" spans="1:5" s="3" customFormat="1" ht="16.5" customHeight="1" x14ac:dyDescent="0.35">
      <c r="A19" s="84" t="s">
        <v>76</v>
      </c>
      <c r="B19" s="84" t="s">
        <v>363</v>
      </c>
      <c r="C19" s="102">
        <f>SUM(C20:C23)</f>
        <v>0</v>
      </c>
      <c r="D19" s="102">
        <f>SUM(D20:D23)</f>
        <v>0</v>
      </c>
      <c r="E19" s="103"/>
    </row>
    <row r="20" spans="1:5" s="3" customFormat="1" ht="16.5" customHeight="1" x14ac:dyDescent="0.35">
      <c r="A20" s="93" t="s">
        <v>77</v>
      </c>
      <c r="B20" s="93" t="s">
        <v>502</v>
      </c>
      <c r="C20" s="8"/>
      <c r="D20" s="8"/>
      <c r="E20" s="103"/>
    </row>
    <row r="21" spans="1:5" s="3" customFormat="1" ht="31.5" x14ac:dyDescent="0.35">
      <c r="A21" s="93" t="s">
        <v>78</v>
      </c>
      <c r="B21" s="93" t="s">
        <v>415</v>
      </c>
      <c r="C21" s="8"/>
      <c r="D21" s="8"/>
      <c r="E21" s="103"/>
    </row>
    <row r="22" spans="1:5" s="3" customFormat="1" x14ac:dyDescent="0.35">
      <c r="A22" s="93" t="s">
        <v>79</v>
      </c>
      <c r="B22" s="93" t="s">
        <v>434</v>
      </c>
      <c r="C22" s="8"/>
      <c r="D22" s="8"/>
      <c r="E22" s="103"/>
    </row>
    <row r="23" spans="1:5" s="3" customFormat="1" x14ac:dyDescent="0.35">
      <c r="A23" s="93" t="s">
        <v>80</v>
      </c>
      <c r="B23" s="93" t="s">
        <v>479</v>
      </c>
      <c r="C23" s="8"/>
      <c r="D23" s="8"/>
      <c r="E23" s="103"/>
    </row>
    <row r="24" spans="1:5" s="3" customFormat="1" ht="16.5" customHeight="1" x14ac:dyDescent="0.35">
      <c r="A24" s="84" t="s">
        <v>81</v>
      </c>
      <c r="B24" s="84" t="s">
        <v>377</v>
      </c>
      <c r="C24" s="198"/>
      <c r="D24" s="8"/>
      <c r="E24" s="103"/>
    </row>
    <row r="25" spans="1:5" s="3" customFormat="1" x14ac:dyDescent="0.35">
      <c r="A25" s="84" t="s">
        <v>232</v>
      </c>
      <c r="B25" s="84" t="s">
        <v>383</v>
      </c>
      <c r="C25" s="8"/>
      <c r="D25" s="8"/>
      <c r="E25" s="103"/>
    </row>
    <row r="26" spans="1:5" ht="16.5" customHeight="1" x14ac:dyDescent="0.35">
      <c r="A26" s="83">
        <v>1.2</v>
      </c>
      <c r="B26" s="83" t="s">
        <v>82</v>
      </c>
      <c r="C26" s="81">
        <f>SUM(C27,C31,C35)</f>
        <v>101.04</v>
      </c>
      <c r="D26" s="81">
        <f>SUM(D27,D31,D35)</f>
        <v>0</v>
      </c>
      <c r="E26" s="103"/>
    </row>
    <row r="27" spans="1:5" ht="16.5" customHeight="1" x14ac:dyDescent="0.35">
      <c r="A27" s="84" t="s">
        <v>32</v>
      </c>
      <c r="B27" s="84" t="s">
        <v>286</v>
      </c>
      <c r="C27" s="102">
        <f>SUM(C28:C30)</f>
        <v>0</v>
      </c>
      <c r="D27" s="102">
        <f>SUM(D28:D30)</f>
        <v>0</v>
      </c>
      <c r="E27" s="103"/>
    </row>
    <row r="28" spans="1:5" x14ac:dyDescent="0.35">
      <c r="A28" s="185" t="s">
        <v>84</v>
      </c>
      <c r="B28" s="185" t="s">
        <v>284</v>
      </c>
      <c r="C28" s="8"/>
      <c r="D28" s="8"/>
      <c r="E28" s="103"/>
    </row>
    <row r="29" spans="1:5" x14ac:dyDescent="0.35">
      <c r="A29" s="185" t="s">
        <v>85</v>
      </c>
      <c r="B29" s="185" t="s">
        <v>287</v>
      </c>
      <c r="C29" s="8"/>
      <c r="D29" s="8"/>
      <c r="E29" s="103"/>
    </row>
    <row r="30" spans="1:5" x14ac:dyDescent="0.35">
      <c r="A30" s="185" t="s">
        <v>384</v>
      </c>
      <c r="B30" s="185" t="s">
        <v>285</v>
      </c>
      <c r="C30" s="8"/>
      <c r="D30" s="8"/>
      <c r="E30" s="103"/>
    </row>
    <row r="31" spans="1:5" x14ac:dyDescent="0.35">
      <c r="A31" s="84" t="s">
        <v>33</v>
      </c>
      <c r="B31" s="84" t="s">
        <v>407</v>
      </c>
      <c r="C31" s="102">
        <f>SUM(C32:C34)</f>
        <v>0</v>
      </c>
      <c r="D31" s="102">
        <f>SUM(D32:D34)</f>
        <v>0</v>
      </c>
      <c r="E31" s="103"/>
    </row>
    <row r="32" spans="1:5" x14ac:dyDescent="0.35">
      <c r="A32" s="185" t="s">
        <v>12</v>
      </c>
      <c r="B32" s="185" t="s">
        <v>410</v>
      </c>
      <c r="C32" s="8"/>
      <c r="D32" s="8"/>
      <c r="E32" s="103"/>
    </row>
    <row r="33" spans="1:9" x14ac:dyDescent="0.35">
      <c r="A33" s="185" t="s">
        <v>13</v>
      </c>
      <c r="B33" s="185" t="s">
        <v>411</v>
      </c>
      <c r="C33" s="8"/>
      <c r="D33" s="8"/>
      <c r="E33" s="103"/>
    </row>
    <row r="34" spans="1:9" x14ac:dyDescent="0.35">
      <c r="A34" s="185" t="s">
        <v>261</v>
      </c>
      <c r="B34" s="185" t="s">
        <v>412</v>
      </c>
      <c r="C34" s="8"/>
      <c r="D34" s="8"/>
      <c r="E34" s="103"/>
    </row>
    <row r="35" spans="1:9" ht="31.5" customHeight="1" x14ac:dyDescent="0.35">
      <c r="A35" s="84" t="s">
        <v>34</v>
      </c>
      <c r="B35" s="196" t="s">
        <v>440</v>
      </c>
      <c r="C35" s="8">
        <v>101.04</v>
      </c>
      <c r="D35" s="8"/>
      <c r="E35" s="103"/>
    </row>
    <row r="36" spans="1:9" x14ac:dyDescent="0.35">
      <c r="D36" s="25"/>
      <c r="E36" s="104"/>
      <c r="F36" s="25"/>
    </row>
    <row r="37" spans="1:9" x14ac:dyDescent="0.35">
      <c r="A37" s="1"/>
      <c r="D37" s="25"/>
      <c r="E37" s="104"/>
      <c r="F37" s="25"/>
    </row>
    <row r="38" spans="1:9" x14ac:dyDescent="0.35">
      <c r="D38" s="25"/>
      <c r="E38" s="104"/>
      <c r="F38" s="25"/>
    </row>
    <row r="39" spans="1:9" x14ac:dyDescent="0.35">
      <c r="D39" s="25"/>
      <c r="E39" s="104"/>
      <c r="F39" s="25"/>
    </row>
    <row r="40" spans="1:9" x14ac:dyDescent="0.35">
      <c r="A40" s="66" t="s">
        <v>93</v>
      </c>
      <c r="D40" s="25"/>
      <c r="E40" s="104"/>
      <c r="F40" s="25"/>
    </row>
    <row r="41" spans="1:9" x14ac:dyDescent="0.35">
      <c r="D41" s="25"/>
      <c r="E41" s="363"/>
      <c r="F41" s="363"/>
      <c r="G41" s="273"/>
      <c r="H41" s="273"/>
      <c r="I41" s="273"/>
    </row>
    <row r="42" spans="1:9" x14ac:dyDescent="0.35">
      <c r="D42" s="105"/>
      <c r="E42" s="363"/>
      <c r="F42" s="363"/>
      <c r="G42" s="273"/>
      <c r="H42" s="273"/>
      <c r="I42" s="273"/>
    </row>
    <row r="43" spans="1:9" x14ac:dyDescent="0.35">
      <c r="A43" s="273"/>
      <c r="B43" s="66" t="s">
        <v>251</v>
      </c>
      <c r="D43" s="105"/>
      <c r="E43" s="363"/>
      <c r="F43" s="363"/>
      <c r="G43" s="273"/>
      <c r="H43" s="273"/>
      <c r="I43" s="273"/>
    </row>
    <row r="44" spans="1:9" x14ac:dyDescent="0.35">
      <c r="A44" s="273"/>
      <c r="B44" s="2" t="s">
        <v>250</v>
      </c>
      <c r="D44" s="105"/>
      <c r="E44" s="363"/>
      <c r="F44" s="363"/>
      <c r="G44" s="273"/>
      <c r="H44" s="273"/>
      <c r="I44" s="273"/>
    </row>
    <row r="45" spans="1:9" s="273" customFormat="1" ht="12.75" x14ac:dyDescent="0.2">
      <c r="B45" s="62" t="s">
        <v>123</v>
      </c>
      <c r="D45" s="363"/>
      <c r="E45" s="363"/>
      <c r="F45" s="363"/>
    </row>
    <row r="46" spans="1:9" x14ac:dyDescent="0.35">
      <c r="D46" s="25"/>
      <c r="E46" s="104"/>
      <c r="F46" s="25"/>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L46"/>
  <sheetViews>
    <sheetView showGridLines="0" view="pageBreakPreview" zoomScaleNormal="100" zoomScaleSheetLayoutView="100" workbookViewId="0"/>
  </sheetViews>
  <sheetFormatPr defaultColWidth="9.140625" defaultRowHeight="15.75" x14ac:dyDescent="0.35"/>
  <cols>
    <col min="1" max="1" width="14.28515625" style="20" bestFit="1" customWidth="1"/>
    <col min="2" max="2" width="80" style="193" customWidth="1"/>
    <col min="3" max="3" width="16.5703125" style="20" customWidth="1"/>
    <col min="4" max="4" width="14.28515625" style="20" customWidth="1"/>
    <col min="5" max="5" width="0.42578125" style="19" customWidth="1"/>
    <col min="6" max="16384" width="9.140625" style="20"/>
  </cols>
  <sheetData>
    <row r="1" spans="1:12" s="6" customFormat="1" x14ac:dyDescent="0.35">
      <c r="A1" s="71" t="s">
        <v>252</v>
      </c>
      <c r="B1" s="189"/>
      <c r="C1" s="521" t="s">
        <v>94</v>
      </c>
      <c r="D1" s="521"/>
      <c r="E1" s="106"/>
    </row>
    <row r="2" spans="1:12" s="6" customFormat="1" x14ac:dyDescent="0.35">
      <c r="A2" s="72" t="s">
        <v>124</v>
      </c>
      <c r="B2" s="189"/>
      <c r="C2" s="522" t="str">
        <f>'ფორმა N1'!M2</f>
        <v>01.01.2021/31.12.2021</v>
      </c>
      <c r="D2" s="523"/>
      <c r="E2" s="106"/>
    </row>
    <row r="3" spans="1:12" s="6" customFormat="1" x14ac:dyDescent="0.35">
      <c r="A3" s="72"/>
      <c r="B3" s="189"/>
      <c r="C3" s="269"/>
      <c r="D3" s="269"/>
      <c r="E3" s="106"/>
    </row>
    <row r="4" spans="1:12" s="2" customFormat="1" x14ac:dyDescent="0.35">
      <c r="A4" s="73" t="str">
        <f>'ფორმა N2'!A4</f>
        <v>ანგარიშვალდებული პირის დასახელება:</v>
      </c>
      <c r="B4" s="190"/>
      <c r="C4" s="72"/>
      <c r="D4" s="72"/>
      <c r="E4" s="103"/>
      <c r="L4" s="6"/>
    </row>
    <row r="5" spans="1:12" s="2" customFormat="1" x14ac:dyDescent="0.35">
      <c r="A5" s="176" t="str">
        <f>'ფორმა N1'!D4</f>
        <v>მპგ თავიუფალი დემოკრატები</v>
      </c>
      <c r="B5" s="191"/>
      <c r="C5" s="57"/>
      <c r="D5" s="57"/>
      <c r="E5" s="103"/>
    </row>
    <row r="6" spans="1:12" s="2" customFormat="1" x14ac:dyDescent="0.35">
      <c r="A6" s="73"/>
      <c r="B6" s="190"/>
      <c r="C6" s="72"/>
      <c r="D6" s="72"/>
      <c r="E6" s="103"/>
    </row>
    <row r="7" spans="1:12" s="6" customFormat="1" ht="18.75" x14ac:dyDescent="0.35">
      <c r="A7" s="264"/>
      <c r="B7" s="360"/>
      <c r="C7" s="74"/>
      <c r="D7" s="74"/>
      <c r="E7" s="106"/>
    </row>
    <row r="8" spans="1:12" s="6" customFormat="1" ht="31.5" x14ac:dyDescent="0.35">
      <c r="A8" s="101" t="s">
        <v>64</v>
      </c>
      <c r="B8" s="75" t="s">
        <v>230</v>
      </c>
      <c r="C8" s="75" t="s">
        <v>66</v>
      </c>
      <c r="D8" s="75" t="s">
        <v>67</v>
      </c>
      <c r="E8" s="106"/>
      <c r="F8" s="361"/>
    </row>
    <row r="9" spans="1:12" s="7" customFormat="1" x14ac:dyDescent="0.35">
      <c r="A9" s="177">
        <v>1</v>
      </c>
      <c r="B9" s="177" t="s">
        <v>65</v>
      </c>
      <c r="C9" s="81">
        <f>SUM(C10,C26)</f>
        <v>0</v>
      </c>
      <c r="D9" s="81">
        <f>SUM(D10,D26)</f>
        <v>0</v>
      </c>
      <c r="E9" s="106"/>
    </row>
    <row r="10" spans="1:12" s="7" customFormat="1" x14ac:dyDescent="0.35">
      <c r="A10" s="83">
        <v>1.1000000000000001</v>
      </c>
      <c r="B10" s="83" t="s">
        <v>69</v>
      </c>
      <c r="C10" s="81"/>
      <c r="D10" s="81"/>
      <c r="E10" s="106"/>
    </row>
    <row r="11" spans="1:12" s="9" customFormat="1" ht="18.75" x14ac:dyDescent="0.35">
      <c r="A11" s="84" t="s">
        <v>30</v>
      </c>
      <c r="B11" s="84" t="s">
        <v>68</v>
      </c>
      <c r="C11" s="8"/>
      <c r="D11" s="8"/>
      <c r="E11" s="106"/>
    </row>
    <row r="12" spans="1:12" s="10" customFormat="1" x14ac:dyDescent="0.35">
      <c r="A12" s="84" t="s">
        <v>31</v>
      </c>
      <c r="B12" s="84" t="s">
        <v>283</v>
      </c>
      <c r="C12" s="102"/>
      <c r="D12" s="102"/>
      <c r="E12" s="106"/>
    </row>
    <row r="13" spans="1:12" s="3" customFormat="1" x14ac:dyDescent="0.35">
      <c r="A13" s="93" t="s">
        <v>70</v>
      </c>
      <c r="B13" s="93" t="s">
        <v>286</v>
      </c>
      <c r="C13" s="8"/>
      <c r="D13" s="8"/>
      <c r="E13" s="106"/>
    </row>
    <row r="14" spans="1:12" s="3" customFormat="1" x14ac:dyDescent="0.35">
      <c r="A14" s="93" t="s">
        <v>408</v>
      </c>
      <c r="B14" s="93" t="s">
        <v>407</v>
      </c>
      <c r="C14" s="8"/>
      <c r="D14" s="8"/>
      <c r="E14" s="106"/>
    </row>
    <row r="15" spans="1:12" s="3" customFormat="1" x14ac:dyDescent="0.35">
      <c r="A15" s="93" t="s">
        <v>409</v>
      </c>
      <c r="B15" s="93" t="s">
        <v>83</v>
      </c>
      <c r="C15" s="8"/>
      <c r="D15" s="8"/>
      <c r="E15" s="106"/>
    </row>
    <row r="16" spans="1:12" s="3" customFormat="1" x14ac:dyDescent="0.35">
      <c r="A16" s="84" t="s">
        <v>71</v>
      </c>
      <c r="B16" s="84" t="s">
        <v>72</v>
      </c>
      <c r="C16" s="102">
        <f>SUM(C17:C18)</f>
        <v>0</v>
      </c>
      <c r="D16" s="102">
        <f>SUM(D17:D18)</f>
        <v>0</v>
      </c>
      <c r="E16" s="106"/>
    </row>
    <row r="17" spans="1:5" s="3" customFormat="1" x14ac:dyDescent="0.35">
      <c r="A17" s="93" t="s">
        <v>73</v>
      </c>
      <c r="B17" s="93" t="s">
        <v>75</v>
      </c>
      <c r="C17" s="8"/>
      <c r="D17" s="8"/>
      <c r="E17" s="106"/>
    </row>
    <row r="18" spans="1:5" s="3" customFormat="1" ht="31.5" x14ac:dyDescent="0.35">
      <c r="A18" s="93" t="s">
        <v>74</v>
      </c>
      <c r="B18" s="93" t="s">
        <v>449</v>
      </c>
      <c r="C18" s="8"/>
      <c r="D18" s="8"/>
      <c r="E18" s="106"/>
    </row>
    <row r="19" spans="1:5" s="3" customFormat="1" x14ac:dyDescent="0.35">
      <c r="A19" s="84" t="s">
        <v>76</v>
      </c>
      <c r="B19" s="84" t="s">
        <v>363</v>
      </c>
      <c r="C19" s="102">
        <f>SUM(C20:C23)</f>
        <v>0</v>
      </c>
      <c r="D19" s="102">
        <f>SUM(D20:D23)</f>
        <v>0</v>
      </c>
      <c r="E19" s="106"/>
    </row>
    <row r="20" spans="1:5" s="3" customFormat="1" x14ac:dyDescent="0.35">
      <c r="A20" s="93" t="s">
        <v>77</v>
      </c>
      <c r="B20" s="93" t="s">
        <v>502</v>
      </c>
      <c r="C20" s="8"/>
      <c r="D20" s="8"/>
      <c r="E20" s="106"/>
    </row>
    <row r="21" spans="1:5" s="3" customFormat="1" ht="31.5" x14ac:dyDescent="0.35">
      <c r="A21" s="93" t="s">
        <v>78</v>
      </c>
      <c r="B21" s="93" t="s">
        <v>415</v>
      </c>
      <c r="C21" s="8"/>
      <c r="D21" s="8"/>
      <c r="E21" s="106"/>
    </row>
    <row r="22" spans="1:5" s="3" customFormat="1" x14ac:dyDescent="0.35">
      <c r="A22" s="93" t="s">
        <v>79</v>
      </c>
      <c r="B22" s="93" t="s">
        <v>434</v>
      </c>
      <c r="C22" s="8"/>
      <c r="D22" s="8"/>
      <c r="E22" s="106"/>
    </row>
    <row r="23" spans="1:5" s="3" customFormat="1" ht="31.5" x14ac:dyDescent="0.35">
      <c r="A23" s="93" t="s">
        <v>80</v>
      </c>
      <c r="B23" s="93" t="s">
        <v>480</v>
      </c>
      <c r="C23" s="8"/>
      <c r="D23" s="8"/>
      <c r="E23" s="106"/>
    </row>
    <row r="24" spans="1:5" s="3" customFormat="1" x14ac:dyDescent="0.35">
      <c r="A24" s="84" t="s">
        <v>81</v>
      </c>
      <c r="B24" s="84" t="s">
        <v>377</v>
      </c>
      <c r="C24" s="8"/>
      <c r="D24" s="8"/>
      <c r="E24" s="106"/>
    </row>
    <row r="25" spans="1:5" s="3" customFormat="1" x14ac:dyDescent="0.35">
      <c r="A25" s="84" t="s">
        <v>232</v>
      </c>
      <c r="B25" s="84" t="s">
        <v>383</v>
      </c>
      <c r="C25" s="8"/>
      <c r="D25" s="8"/>
      <c r="E25" s="106"/>
    </row>
    <row r="26" spans="1:5" x14ac:dyDescent="0.35">
      <c r="A26" s="83">
        <v>1.2</v>
      </c>
      <c r="B26" s="83" t="s">
        <v>82</v>
      </c>
      <c r="C26" s="81"/>
      <c r="D26" s="81">
        <f>SUM(D27,D31,D35)</f>
        <v>0</v>
      </c>
      <c r="E26" s="106"/>
    </row>
    <row r="27" spans="1:5" x14ac:dyDescent="0.35">
      <c r="A27" s="84" t="s">
        <v>32</v>
      </c>
      <c r="B27" s="84" t="s">
        <v>286</v>
      </c>
      <c r="C27" s="102">
        <f>SUM(C28:C30)</f>
        <v>0</v>
      </c>
      <c r="D27" s="102">
        <f>SUM(D28:D30)</f>
        <v>0</v>
      </c>
      <c r="E27" s="106"/>
    </row>
    <row r="28" spans="1:5" x14ac:dyDescent="0.35">
      <c r="A28" s="185" t="s">
        <v>84</v>
      </c>
      <c r="B28" s="185" t="s">
        <v>284</v>
      </c>
      <c r="C28" s="8"/>
      <c r="D28" s="8"/>
      <c r="E28" s="106"/>
    </row>
    <row r="29" spans="1:5" x14ac:dyDescent="0.35">
      <c r="A29" s="185" t="s">
        <v>85</v>
      </c>
      <c r="B29" s="185" t="s">
        <v>287</v>
      </c>
      <c r="C29" s="8"/>
      <c r="D29" s="8"/>
      <c r="E29" s="106"/>
    </row>
    <row r="30" spans="1:5" x14ac:dyDescent="0.35">
      <c r="A30" s="185" t="s">
        <v>384</v>
      </c>
      <c r="B30" s="185" t="s">
        <v>285</v>
      </c>
      <c r="C30" s="8"/>
      <c r="D30" s="8"/>
      <c r="E30" s="106"/>
    </row>
    <row r="31" spans="1:5" x14ac:dyDescent="0.35">
      <c r="A31" s="84" t="s">
        <v>33</v>
      </c>
      <c r="B31" s="84" t="s">
        <v>407</v>
      </c>
      <c r="C31" s="102">
        <f>SUM(C32:C34)</f>
        <v>0</v>
      </c>
      <c r="D31" s="102">
        <f>SUM(D32:D34)</f>
        <v>0</v>
      </c>
      <c r="E31" s="106"/>
    </row>
    <row r="32" spans="1:5" x14ac:dyDescent="0.35">
      <c r="A32" s="185" t="s">
        <v>12</v>
      </c>
      <c r="B32" s="185" t="s">
        <v>410</v>
      </c>
      <c r="C32" s="8"/>
      <c r="D32" s="8"/>
      <c r="E32" s="106"/>
    </row>
    <row r="33" spans="1:9" x14ac:dyDescent="0.35">
      <c r="A33" s="185" t="s">
        <v>13</v>
      </c>
      <c r="B33" s="185" t="s">
        <v>411</v>
      </c>
      <c r="C33" s="8"/>
      <c r="D33" s="8"/>
      <c r="E33" s="106"/>
    </row>
    <row r="34" spans="1:9" x14ac:dyDescent="0.35">
      <c r="A34" s="185" t="s">
        <v>261</v>
      </c>
      <c r="B34" s="185" t="s">
        <v>412</v>
      </c>
      <c r="C34" s="8"/>
      <c r="D34" s="8"/>
      <c r="E34" s="106"/>
    </row>
    <row r="35" spans="1:9" s="311" customFormat="1" ht="31.5" x14ac:dyDescent="0.35">
      <c r="A35" s="84" t="s">
        <v>34</v>
      </c>
      <c r="B35" s="196" t="s">
        <v>382</v>
      </c>
      <c r="C35" s="8"/>
      <c r="D35" s="8"/>
    </row>
    <row r="36" spans="1:9" s="2" customFormat="1" x14ac:dyDescent="0.35">
      <c r="A36" s="1"/>
      <c r="B36" s="192"/>
      <c r="E36" s="267"/>
    </row>
    <row r="37" spans="1:9" s="2" customFormat="1" x14ac:dyDescent="0.35">
      <c r="B37" s="192"/>
      <c r="E37" s="267"/>
    </row>
    <row r="38" spans="1:9" x14ac:dyDescent="0.35">
      <c r="A38" s="1"/>
    </row>
    <row r="39" spans="1:9" x14ac:dyDescent="0.35">
      <c r="A39" s="2"/>
    </row>
    <row r="40" spans="1:9" s="2" customFormat="1" x14ac:dyDescent="0.35">
      <c r="A40" s="66" t="s">
        <v>93</v>
      </c>
      <c r="B40" s="192"/>
      <c r="E40" s="267"/>
    </row>
    <row r="41" spans="1:9" s="2" customFormat="1" x14ac:dyDescent="0.35">
      <c r="B41" s="192"/>
      <c r="E41" s="273"/>
      <c r="F41" s="273"/>
      <c r="G41" s="273"/>
      <c r="H41" s="273"/>
      <c r="I41" s="273"/>
    </row>
    <row r="42" spans="1:9" s="2" customFormat="1" x14ac:dyDescent="0.35">
      <c r="B42" s="192"/>
      <c r="D42" s="12"/>
      <c r="E42" s="273"/>
      <c r="F42" s="273"/>
      <c r="G42" s="273"/>
      <c r="H42" s="273"/>
      <c r="I42" s="273"/>
    </row>
    <row r="43" spans="1:9" s="2" customFormat="1" ht="31.5" x14ac:dyDescent="0.35">
      <c r="A43" s="273"/>
      <c r="B43" s="194" t="s">
        <v>380</v>
      </c>
      <c r="D43" s="12"/>
      <c r="E43" s="273"/>
      <c r="F43" s="273"/>
      <c r="G43" s="273"/>
      <c r="H43" s="273"/>
      <c r="I43" s="273"/>
    </row>
    <row r="44" spans="1:9" s="2" customFormat="1" x14ac:dyDescent="0.35">
      <c r="A44" s="273"/>
      <c r="B44" s="192" t="s">
        <v>250</v>
      </c>
      <c r="D44" s="12"/>
      <c r="E44" s="273"/>
      <c r="F44" s="273"/>
      <c r="G44" s="273"/>
      <c r="H44" s="273"/>
      <c r="I44" s="273"/>
    </row>
    <row r="45" spans="1:9" s="273" customFormat="1" ht="12.75" x14ac:dyDescent="0.2">
      <c r="B45" s="195" t="s">
        <v>123</v>
      </c>
    </row>
    <row r="46" spans="1:9" s="273" customFormat="1" ht="12.75" x14ac:dyDescent="0.2">
      <c r="B46" s="362"/>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view="pageBreakPreview" zoomScale="80" zoomScaleNormal="100" zoomScaleSheetLayoutView="80" workbookViewId="0">
      <selection activeCell="Q16" sqref="Q16"/>
    </sheetView>
  </sheetViews>
  <sheetFormatPr defaultColWidth="9.140625" defaultRowHeight="15.75" x14ac:dyDescent="0.35"/>
  <cols>
    <col min="1" max="1" width="14.42578125" style="2" customWidth="1"/>
    <col min="2" max="2" width="77.28515625" style="2" customWidth="1"/>
    <col min="3" max="3" width="15" style="2" customWidth="1"/>
    <col min="4" max="4" width="13.5703125" style="2" customWidth="1"/>
    <col min="5" max="5" width="0.7109375" style="2" customWidth="1"/>
    <col min="6" max="16384" width="9.140625" style="2"/>
  </cols>
  <sheetData>
    <row r="1" spans="1:11" s="6" customFormat="1" ht="21.75" customHeight="1" x14ac:dyDescent="0.35">
      <c r="A1" s="526" t="s">
        <v>450</v>
      </c>
      <c r="B1" s="526"/>
      <c r="C1" s="521" t="s">
        <v>94</v>
      </c>
      <c r="D1" s="521"/>
      <c r="E1" s="87"/>
    </row>
    <row r="2" spans="1:11" s="6" customFormat="1" x14ac:dyDescent="0.35">
      <c r="A2" s="526" t="s">
        <v>451</v>
      </c>
      <c r="B2" s="526"/>
      <c r="C2" s="519" t="str">
        <f>'ფორმა N1'!M2</f>
        <v>01.01.2021/31.12.2021</v>
      </c>
      <c r="D2" s="520"/>
      <c r="E2" s="87"/>
    </row>
    <row r="3" spans="1:11" s="6" customFormat="1" x14ac:dyDescent="0.35">
      <c r="A3" s="527"/>
      <c r="B3" s="527"/>
      <c r="C3" s="269"/>
      <c r="D3" s="269"/>
      <c r="E3" s="87"/>
    </row>
    <row r="4" spans="1:11" s="6" customFormat="1" x14ac:dyDescent="0.35">
      <c r="A4" s="72" t="s">
        <v>124</v>
      </c>
      <c r="B4" s="264"/>
      <c r="C4" s="269"/>
      <c r="D4" s="269"/>
      <c r="E4" s="87"/>
    </row>
    <row r="5" spans="1:11" s="6" customFormat="1" x14ac:dyDescent="0.35">
      <c r="A5" s="72"/>
      <c r="B5" s="264"/>
      <c r="C5" s="269"/>
      <c r="D5" s="269"/>
      <c r="E5" s="87"/>
      <c r="H5" s="524"/>
      <c r="I5" s="524"/>
      <c r="J5" s="524"/>
      <c r="K5" s="524"/>
    </row>
    <row r="6" spans="1:11" x14ac:dyDescent="0.35">
      <c r="A6" s="73" t="str">
        <f>'[1]ფორმა N2'!A4</f>
        <v>ანგარიშვალდებული პირის დასახელება:</v>
      </c>
      <c r="B6" s="73"/>
      <c r="C6" s="72"/>
      <c r="D6" s="72"/>
      <c r="E6" s="88"/>
      <c r="H6" s="524"/>
      <c r="I6" s="524"/>
      <c r="J6" s="524"/>
      <c r="K6" s="524"/>
    </row>
    <row r="7" spans="1:11" x14ac:dyDescent="0.35">
      <c r="A7" s="176" t="str">
        <f>'ფორმა N1'!D4</f>
        <v>მპგ თავიუფალი დემოკრატები</v>
      </c>
      <c r="B7" s="76"/>
      <c r="C7" s="77"/>
      <c r="D7" s="77"/>
      <c r="E7" s="88"/>
      <c r="H7" s="524"/>
      <c r="I7" s="524"/>
      <c r="J7" s="524"/>
      <c r="K7" s="524"/>
    </row>
    <row r="8" spans="1:11" x14ac:dyDescent="0.35">
      <c r="A8" s="73"/>
      <c r="B8" s="73"/>
      <c r="C8" s="72"/>
      <c r="D8" s="72"/>
      <c r="E8" s="88"/>
    </row>
    <row r="9" spans="1:11" s="6" customFormat="1" x14ac:dyDescent="0.35">
      <c r="A9" s="264"/>
      <c r="B9" s="264"/>
      <c r="C9" s="74"/>
      <c r="D9" s="74"/>
      <c r="E9" s="87"/>
    </row>
    <row r="10" spans="1:11" s="6" customFormat="1" ht="31.5" x14ac:dyDescent="0.35">
      <c r="A10" s="85" t="s">
        <v>64</v>
      </c>
      <c r="B10" s="86" t="s">
        <v>11</v>
      </c>
      <c r="C10" s="75" t="s">
        <v>10</v>
      </c>
      <c r="D10" s="75" t="s">
        <v>9</v>
      </c>
      <c r="E10" s="87"/>
    </row>
    <row r="11" spans="1:11" s="7" customFormat="1" x14ac:dyDescent="0.2">
      <c r="A11" s="177">
        <v>1</v>
      </c>
      <c r="B11" s="177" t="s">
        <v>57</v>
      </c>
      <c r="C11" s="78">
        <f>SUM(C12,C16,C56,C59,C60,C61,C79)</f>
        <v>39869.560000000005</v>
      </c>
      <c r="D11" s="78">
        <f>SUM(D12,D16,D56,D59,D60,D61,D67,D75,D76)</f>
        <v>37419.869999999995</v>
      </c>
      <c r="E11" s="178"/>
    </row>
    <row r="12" spans="1:11" s="9" customFormat="1" ht="18.75" x14ac:dyDescent="0.2">
      <c r="A12" s="83">
        <v>1.1000000000000001</v>
      </c>
      <c r="B12" s="83" t="s">
        <v>58</v>
      </c>
      <c r="C12" s="79">
        <f>SUM(C13:C15)</f>
        <v>24858</v>
      </c>
      <c r="D12" s="79">
        <f>SUM(D13:D15)</f>
        <v>19500</v>
      </c>
      <c r="E12" s="89"/>
    </row>
    <row r="13" spans="1:11" s="10" customFormat="1" x14ac:dyDescent="0.2">
      <c r="A13" s="84" t="s">
        <v>30</v>
      </c>
      <c r="B13" s="84" t="s">
        <v>59</v>
      </c>
      <c r="C13" s="4">
        <v>21033</v>
      </c>
      <c r="D13" s="4">
        <v>16500</v>
      </c>
      <c r="E13" s="90"/>
    </row>
    <row r="14" spans="1:11" s="3" customFormat="1" x14ac:dyDescent="0.2">
      <c r="A14" s="84" t="s">
        <v>31</v>
      </c>
      <c r="B14" s="84" t="s">
        <v>0</v>
      </c>
      <c r="C14" s="4">
        <v>3825</v>
      </c>
      <c r="D14" s="4">
        <v>3000</v>
      </c>
      <c r="E14" s="91"/>
    </row>
    <row r="15" spans="1:11" s="3" customFormat="1" x14ac:dyDescent="0.2">
      <c r="A15" s="356" t="s">
        <v>71</v>
      </c>
      <c r="B15" s="84" t="s">
        <v>486</v>
      </c>
      <c r="C15" s="4"/>
      <c r="D15" s="4"/>
      <c r="E15" s="91"/>
    </row>
    <row r="16" spans="1:11" s="7" customFormat="1" x14ac:dyDescent="0.2">
      <c r="A16" s="83">
        <v>1.2</v>
      </c>
      <c r="B16" s="83" t="s">
        <v>60</v>
      </c>
      <c r="C16" s="80">
        <f>SUM(C17,C20,C32,C33,C34,C35,C38,C39,C46:C50,C54,C55)</f>
        <v>13991.76</v>
      </c>
      <c r="D16" s="80">
        <f>SUM(D17,D20,D32,D33,D34,D35,D38,D39,D46:D50,D54,D55)</f>
        <v>13993.869999999999</v>
      </c>
      <c r="E16" s="178"/>
    </row>
    <row r="17" spans="1:6" s="3" customFormat="1" x14ac:dyDescent="0.2">
      <c r="A17" s="84" t="s">
        <v>32</v>
      </c>
      <c r="B17" s="84" t="s">
        <v>1</v>
      </c>
      <c r="C17" s="79">
        <f>SUM(C18:C19)</f>
        <v>0</v>
      </c>
      <c r="D17" s="79">
        <f>SUM(D18:D19)</f>
        <v>0</v>
      </c>
      <c r="E17" s="91"/>
    </row>
    <row r="18" spans="1:6" s="3" customFormat="1" x14ac:dyDescent="0.2">
      <c r="A18" s="93" t="s">
        <v>84</v>
      </c>
      <c r="B18" s="93" t="s">
        <v>61</v>
      </c>
      <c r="C18" s="4"/>
      <c r="D18" s="179"/>
      <c r="E18" s="91"/>
    </row>
    <row r="19" spans="1:6" s="3" customFormat="1" x14ac:dyDescent="0.2">
      <c r="A19" s="93" t="s">
        <v>85</v>
      </c>
      <c r="B19" s="93" t="s">
        <v>62</v>
      </c>
      <c r="C19" s="4"/>
      <c r="D19" s="179"/>
      <c r="E19" s="91"/>
    </row>
    <row r="20" spans="1:6" s="3" customFormat="1" x14ac:dyDescent="0.2">
      <c r="A20" s="84" t="s">
        <v>33</v>
      </c>
      <c r="B20" s="84" t="s">
        <v>2</v>
      </c>
      <c r="C20" s="79">
        <f>SUM(C21:C26,C31)</f>
        <v>4514.76</v>
      </c>
      <c r="D20" s="79">
        <f>SUM(D21:D26,D31)</f>
        <v>4516.76</v>
      </c>
      <c r="E20" s="180"/>
      <c r="F20" s="181"/>
    </row>
    <row r="21" spans="1:6" s="184" customFormat="1" ht="31.5" x14ac:dyDescent="0.2">
      <c r="A21" s="93" t="s">
        <v>12</v>
      </c>
      <c r="B21" s="93" t="s">
        <v>231</v>
      </c>
      <c r="C21" s="182">
        <v>1716</v>
      </c>
      <c r="D21" s="471">
        <v>1716</v>
      </c>
      <c r="E21" s="183"/>
    </row>
    <row r="22" spans="1:6" s="184" customFormat="1" x14ac:dyDescent="0.2">
      <c r="A22" s="93" t="s">
        <v>13</v>
      </c>
      <c r="B22" s="93" t="s">
        <v>14</v>
      </c>
      <c r="C22" s="182"/>
      <c r="D22" s="37"/>
      <c r="E22" s="183"/>
    </row>
    <row r="23" spans="1:6" s="184" customFormat="1" ht="31.5" x14ac:dyDescent="0.2">
      <c r="A23" s="93" t="s">
        <v>261</v>
      </c>
      <c r="B23" s="93" t="s">
        <v>22</v>
      </c>
      <c r="C23" s="182"/>
      <c r="D23" s="38"/>
      <c r="E23" s="183"/>
    </row>
    <row r="24" spans="1:6" s="184" customFormat="1" ht="16.5" customHeight="1" x14ac:dyDescent="0.2">
      <c r="A24" s="93" t="s">
        <v>262</v>
      </c>
      <c r="B24" s="93" t="s">
        <v>15</v>
      </c>
      <c r="C24" s="182">
        <v>1672</v>
      </c>
      <c r="D24" s="38">
        <v>1672</v>
      </c>
      <c r="E24" s="183"/>
    </row>
    <row r="25" spans="1:6" s="184" customFormat="1" ht="16.5" customHeight="1" x14ac:dyDescent="0.2">
      <c r="A25" s="93" t="s">
        <v>263</v>
      </c>
      <c r="B25" s="93" t="s">
        <v>16</v>
      </c>
      <c r="C25" s="182"/>
      <c r="D25" s="38"/>
      <c r="E25" s="183"/>
    </row>
    <row r="26" spans="1:6" s="184" customFormat="1" ht="16.5" customHeight="1" x14ac:dyDescent="0.2">
      <c r="A26" s="93" t="s">
        <v>264</v>
      </c>
      <c r="B26" s="93" t="s">
        <v>17</v>
      </c>
      <c r="C26" s="79">
        <f>SUM(C27:C30)</f>
        <v>226.76</v>
      </c>
      <c r="D26" s="79">
        <f>SUM(D27:D30)</f>
        <v>228.76</v>
      </c>
      <c r="E26" s="183"/>
    </row>
    <row r="27" spans="1:6" s="184" customFormat="1" ht="20.25" customHeight="1" x14ac:dyDescent="0.2">
      <c r="A27" s="185" t="s">
        <v>265</v>
      </c>
      <c r="B27" s="185" t="s">
        <v>18</v>
      </c>
      <c r="C27" s="182"/>
      <c r="D27" s="38"/>
      <c r="E27" s="183"/>
    </row>
    <row r="28" spans="1:6" s="184" customFormat="1" ht="20.25" customHeight="1" x14ac:dyDescent="0.2">
      <c r="A28" s="185" t="s">
        <v>266</v>
      </c>
      <c r="B28" s="185" t="s">
        <v>19</v>
      </c>
      <c r="C28" s="182"/>
      <c r="D28" s="38"/>
      <c r="E28" s="183"/>
    </row>
    <row r="29" spans="1:6" s="184" customFormat="1" ht="20.25" customHeight="1" x14ac:dyDescent="0.2">
      <c r="A29" s="185" t="s">
        <v>267</v>
      </c>
      <c r="B29" s="185" t="s">
        <v>20</v>
      </c>
      <c r="C29" s="182">
        <v>226.76</v>
      </c>
      <c r="D29" s="38">
        <v>228.76</v>
      </c>
      <c r="E29" s="183"/>
    </row>
    <row r="30" spans="1:6" s="184" customFormat="1" ht="20.25" customHeight="1" x14ac:dyDescent="0.2">
      <c r="A30" s="185" t="s">
        <v>268</v>
      </c>
      <c r="B30" s="185" t="s">
        <v>23</v>
      </c>
      <c r="C30" s="182"/>
      <c r="D30" s="39"/>
      <c r="E30" s="183"/>
    </row>
    <row r="31" spans="1:6" s="184" customFormat="1" ht="20.25" customHeight="1" x14ac:dyDescent="0.2">
      <c r="A31" s="93" t="s">
        <v>269</v>
      </c>
      <c r="B31" s="93" t="s">
        <v>21</v>
      </c>
      <c r="C31" s="182">
        <v>900</v>
      </c>
      <c r="D31" s="470">
        <v>900</v>
      </c>
      <c r="E31" s="183"/>
    </row>
    <row r="32" spans="1:6" s="3" customFormat="1" ht="16.5" customHeight="1" x14ac:dyDescent="0.2">
      <c r="A32" s="84" t="s">
        <v>34</v>
      </c>
      <c r="B32" s="84" t="s">
        <v>3</v>
      </c>
      <c r="C32" s="4"/>
      <c r="D32" s="179"/>
      <c r="E32" s="180"/>
    </row>
    <row r="33" spans="1:11" s="3" customFormat="1" ht="16.5" customHeight="1" x14ac:dyDescent="0.2">
      <c r="A33" s="84" t="s">
        <v>35</v>
      </c>
      <c r="B33" s="84" t="s">
        <v>4</v>
      </c>
      <c r="C33" s="4"/>
      <c r="D33" s="179"/>
      <c r="E33" s="91"/>
    </row>
    <row r="34" spans="1:11" s="3" customFormat="1" ht="16.5" customHeight="1" x14ac:dyDescent="0.2">
      <c r="A34" s="84" t="s">
        <v>36</v>
      </c>
      <c r="B34" s="84" t="s">
        <v>5</v>
      </c>
      <c r="C34" s="4"/>
      <c r="D34" s="179"/>
      <c r="E34" s="91"/>
    </row>
    <row r="35" spans="1:11" s="3" customFormat="1" x14ac:dyDescent="0.2">
      <c r="A35" s="84" t="s">
        <v>37</v>
      </c>
      <c r="B35" s="84" t="s">
        <v>63</v>
      </c>
      <c r="C35" s="79">
        <f>SUM(C36:C37)</f>
        <v>0</v>
      </c>
      <c r="D35" s="79">
        <f>SUM(D36:D37)</f>
        <v>0</v>
      </c>
      <c r="E35" s="91"/>
    </row>
    <row r="36" spans="1:11" s="3" customFormat="1" ht="16.5" customHeight="1" x14ac:dyDescent="0.2">
      <c r="A36" s="93" t="s">
        <v>270</v>
      </c>
      <c r="B36" s="93" t="s">
        <v>56</v>
      </c>
      <c r="C36" s="4"/>
      <c r="D36" s="179"/>
      <c r="E36" s="91"/>
    </row>
    <row r="37" spans="1:11" s="3" customFormat="1" ht="16.5" customHeight="1" x14ac:dyDescent="0.2">
      <c r="A37" s="93" t="s">
        <v>271</v>
      </c>
      <c r="B37" s="93" t="s">
        <v>55</v>
      </c>
      <c r="C37" s="4"/>
      <c r="D37" s="179"/>
      <c r="E37" s="91"/>
    </row>
    <row r="38" spans="1:11" s="3" customFormat="1" ht="16.5" customHeight="1" x14ac:dyDescent="0.2">
      <c r="A38" s="84" t="s">
        <v>38</v>
      </c>
      <c r="B38" s="84" t="s">
        <v>49</v>
      </c>
      <c r="C38" s="4">
        <v>112</v>
      </c>
      <c r="D38" s="179">
        <v>112.11</v>
      </c>
      <c r="E38" s="91"/>
    </row>
    <row r="39" spans="1:11" s="3" customFormat="1" ht="16.5" customHeight="1" x14ac:dyDescent="0.2">
      <c r="A39" s="84" t="s">
        <v>39</v>
      </c>
      <c r="B39" s="84" t="s">
        <v>355</v>
      </c>
      <c r="C39" s="79">
        <f>SUM(C40:C45)</f>
        <v>0</v>
      </c>
      <c r="D39" s="79">
        <f>SUM(D40:D45)</f>
        <v>0</v>
      </c>
      <c r="E39" s="91"/>
    </row>
    <row r="40" spans="1:11" s="3" customFormat="1" ht="16.5" customHeight="1" x14ac:dyDescent="0.2">
      <c r="A40" s="17" t="s">
        <v>316</v>
      </c>
      <c r="B40" s="17" t="s">
        <v>320</v>
      </c>
      <c r="C40" s="4"/>
      <c r="D40" s="179"/>
      <c r="E40" s="91"/>
      <c r="K40" s="472"/>
    </row>
    <row r="41" spans="1:11" s="3" customFormat="1" ht="16.5" customHeight="1" x14ac:dyDescent="0.2">
      <c r="A41" s="17" t="s">
        <v>317</v>
      </c>
      <c r="B41" s="17" t="s">
        <v>321</v>
      </c>
      <c r="C41" s="4"/>
      <c r="D41" s="179"/>
      <c r="E41" s="91"/>
    </row>
    <row r="42" spans="1:11" s="3" customFormat="1" ht="16.5" customHeight="1" x14ac:dyDescent="0.2">
      <c r="A42" s="17" t="s">
        <v>318</v>
      </c>
      <c r="B42" s="17" t="s">
        <v>324</v>
      </c>
      <c r="C42" s="4"/>
      <c r="D42" s="179"/>
      <c r="E42" s="91"/>
    </row>
    <row r="43" spans="1:11" s="3" customFormat="1" ht="16.5" customHeight="1" x14ac:dyDescent="0.2">
      <c r="A43" s="17" t="s">
        <v>323</v>
      </c>
      <c r="B43" s="17" t="s">
        <v>325</v>
      </c>
      <c r="C43" s="4"/>
      <c r="D43" s="179"/>
      <c r="E43" s="91"/>
    </row>
    <row r="44" spans="1:11" s="3" customFormat="1" ht="16.5" customHeight="1" x14ac:dyDescent="0.2">
      <c r="A44" s="17" t="s">
        <v>326</v>
      </c>
      <c r="B44" s="17" t="s">
        <v>441</v>
      </c>
      <c r="C44" s="4"/>
      <c r="D44" s="179"/>
      <c r="E44" s="91"/>
    </row>
    <row r="45" spans="1:11" s="3" customFormat="1" ht="16.5" customHeight="1" x14ac:dyDescent="0.2">
      <c r="A45" s="17" t="s">
        <v>402</v>
      </c>
      <c r="B45" s="17" t="s">
        <v>322</v>
      </c>
      <c r="C45" s="4"/>
      <c r="D45" s="179"/>
      <c r="E45" s="91"/>
    </row>
    <row r="46" spans="1:11" s="3" customFormat="1" ht="31.5" x14ac:dyDescent="0.2">
      <c r="A46" s="84" t="s">
        <v>40</v>
      </c>
      <c r="B46" s="84" t="s">
        <v>28</v>
      </c>
      <c r="C46" s="4"/>
      <c r="D46" s="179"/>
      <c r="E46" s="91"/>
    </row>
    <row r="47" spans="1:11" s="3" customFormat="1" ht="16.5" customHeight="1" x14ac:dyDescent="0.2">
      <c r="A47" s="84" t="s">
        <v>41</v>
      </c>
      <c r="B47" s="84" t="s">
        <v>24</v>
      </c>
      <c r="C47" s="4"/>
      <c r="D47" s="179"/>
      <c r="E47" s="91"/>
    </row>
    <row r="48" spans="1:11" s="3" customFormat="1" ht="16.5" customHeight="1" x14ac:dyDescent="0.2">
      <c r="A48" s="84" t="s">
        <v>42</v>
      </c>
      <c r="B48" s="84" t="s">
        <v>25</v>
      </c>
      <c r="C48" s="4"/>
      <c r="D48" s="179"/>
      <c r="E48" s="91"/>
    </row>
    <row r="49" spans="1:9" s="3" customFormat="1" ht="16.5" customHeight="1" x14ac:dyDescent="0.2">
      <c r="A49" s="84" t="s">
        <v>43</v>
      </c>
      <c r="B49" s="84" t="s">
        <v>26</v>
      </c>
      <c r="C49" s="4"/>
      <c r="D49" s="179"/>
      <c r="E49" s="91"/>
    </row>
    <row r="50" spans="1:9" s="3" customFormat="1" ht="16.5" customHeight="1" x14ac:dyDescent="0.2">
      <c r="A50" s="84" t="s">
        <v>44</v>
      </c>
      <c r="B50" s="84" t="s">
        <v>356</v>
      </c>
      <c r="C50" s="79">
        <f>SUM(C51:C53)</f>
        <v>0</v>
      </c>
      <c r="D50" s="79">
        <f>SUM(D51:D53)</f>
        <v>0</v>
      </c>
      <c r="E50" s="91"/>
    </row>
    <row r="51" spans="1:9" s="3" customFormat="1" ht="16.5" customHeight="1" x14ac:dyDescent="0.2">
      <c r="A51" s="93" t="s">
        <v>331</v>
      </c>
      <c r="B51" s="93" t="s">
        <v>334</v>
      </c>
      <c r="C51" s="4"/>
      <c r="D51" s="179"/>
      <c r="E51" s="91"/>
    </row>
    <row r="52" spans="1:9" s="3" customFormat="1" ht="16.5" customHeight="1" x14ac:dyDescent="0.2">
      <c r="A52" s="93" t="s">
        <v>332</v>
      </c>
      <c r="B52" s="93" t="s">
        <v>333</v>
      </c>
      <c r="C52" s="4"/>
      <c r="D52" s="179"/>
      <c r="E52" s="91"/>
    </row>
    <row r="53" spans="1:9" s="3" customFormat="1" ht="16.5" customHeight="1" x14ac:dyDescent="0.2">
      <c r="A53" s="93" t="s">
        <v>335</v>
      </c>
      <c r="B53" s="93" t="s">
        <v>336</v>
      </c>
      <c r="C53" s="4"/>
      <c r="D53" s="179"/>
      <c r="E53" s="91"/>
    </row>
    <row r="54" spans="1:9" s="3" customFormat="1" ht="31.5" x14ac:dyDescent="0.2">
      <c r="A54" s="84" t="s">
        <v>45</v>
      </c>
      <c r="B54" s="84" t="s">
        <v>29</v>
      </c>
      <c r="C54" s="4"/>
      <c r="D54" s="179"/>
      <c r="E54" s="91"/>
      <c r="F54" s="3" t="s">
        <v>548</v>
      </c>
      <c r="H54" s="3" t="s">
        <v>549</v>
      </c>
      <c r="I54" s="3" t="s">
        <v>554</v>
      </c>
    </row>
    <row r="55" spans="1:9" s="3" customFormat="1" ht="16.5" customHeight="1" x14ac:dyDescent="0.2">
      <c r="A55" s="84" t="s">
        <v>46</v>
      </c>
      <c r="B55" s="84" t="s">
        <v>6</v>
      </c>
      <c r="C55" s="4">
        <v>9365</v>
      </c>
      <c r="D55" s="179">
        <v>9365</v>
      </c>
      <c r="E55" s="180"/>
      <c r="F55" s="181">
        <v>5967</v>
      </c>
      <c r="H55" s="3">
        <v>465</v>
      </c>
      <c r="I55" s="3">
        <v>2933</v>
      </c>
    </row>
    <row r="56" spans="1:9" s="3" customFormat="1" ht="31.5" x14ac:dyDescent="0.2">
      <c r="A56" s="83">
        <v>1.3</v>
      </c>
      <c r="B56" s="83" t="s">
        <v>360</v>
      </c>
      <c r="C56" s="80">
        <f>SUM(C57:C58)</f>
        <v>0</v>
      </c>
      <c r="D56" s="80">
        <f>SUM(D57:D58)</f>
        <v>0</v>
      </c>
      <c r="E56" s="180"/>
      <c r="F56" s="181"/>
    </row>
    <row r="57" spans="1:9" s="3" customFormat="1" ht="31.5" x14ac:dyDescent="0.2">
      <c r="A57" s="84" t="s">
        <v>50</v>
      </c>
      <c r="B57" s="84" t="s">
        <v>48</v>
      </c>
      <c r="C57" s="4"/>
      <c r="D57" s="179"/>
      <c r="E57" s="180"/>
      <c r="F57" s="181"/>
    </row>
    <row r="58" spans="1:9" s="3" customFormat="1" ht="16.5" customHeight="1" x14ac:dyDescent="0.2">
      <c r="A58" s="84" t="s">
        <v>51</v>
      </c>
      <c r="B58" s="84" t="s">
        <v>47</v>
      </c>
      <c r="C58" s="4"/>
      <c r="D58" s="179"/>
      <c r="E58" s="180"/>
      <c r="F58" s="181"/>
    </row>
    <row r="59" spans="1:9" s="3" customFormat="1" x14ac:dyDescent="0.2">
      <c r="A59" s="83">
        <v>1.4</v>
      </c>
      <c r="B59" s="83" t="s">
        <v>362</v>
      </c>
      <c r="C59" s="4"/>
      <c r="D59" s="179"/>
      <c r="E59" s="180"/>
      <c r="F59" s="181"/>
    </row>
    <row r="60" spans="1:9" s="184" customFormat="1" x14ac:dyDescent="0.2">
      <c r="A60" s="83">
        <v>1.5</v>
      </c>
      <c r="B60" s="83" t="s">
        <v>7</v>
      </c>
      <c r="C60" s="182"/>
      <c r="D60" s="38"/>
      <c r="E60" s="183"/>
    </row>
    <row r="61" spans="1:9" s="184" customFormat="1" x14ac:dyDescent="0.35">
      <c r="A61" s="83">
        <v>1.6</v>
      </c>
      <c r="B61" s="43" t="s">
        <v>8</v>
      </c>
      <c r="C61" s="81">
        <f>SUM(C62:C66)</f>
        <v>1019.8</v>
      </c>
      <c r="D61" s="82">
        <f>SUM(D62:D66)</f>
        <v>3926</v>
      </c>
      <c r="E61" s="183"/>
    </row>
    <row r="62" spans="1:9" s="184" customFormat="1" x14ac:dyDescent="0.2">
      <c r="A62" s="84" t="s">
        <v>277</v>
      </c>
      <c r="B62" s="44" t="s">
        <v>52</v>
      </c>
      <c r="C62" s="182"/>
      <c r="D62" s="38"/>
      <c r="E62" s="183"/>
    </row>
    <row r="63" spans="1:9" s="184" customFormat="1" ht="31.5" x14ac:dyDescent="0.2">
      <c r="A63" s="84" t="s">
        <v>278</v>
      </c>
      <c r="B63" s="44" t="s">
        <v>54</v>
      </c>
      <c r="C63" s="182"/>
      <c r="D63" s="38"/>
      <c r="E63" s="183"/>
    </row>
    <row r="64" spans="1:9" s="184" customFormat="1" x14ac:dyDescent="0.2">
      <c r="A64" s="84" t="s">
        <v>279</v>
      </c>
      <c r="B64" s="44" t="s">
        <v>53</v>
      </c>
      <c r="C64" s="38"/>
      <c r="D64" s="38"/>
      <c r="E64" s="183"/>
      <c r="F64" s="184" t="s">
        <v>551</v>
      </c>
      <c r="G64" s="184" t="s">
        <v>552</v>
      </c>
      <c r="H64" s="184" t="s">
        <v>553</v>
      </c>
    </row>
    <row r="65" spans="1:10" s="184" customFormat="1" x14ac:dyDescent="0.2">
      <c r="A65" s="84" t="s">
        <v>280</v>
      </c>
      <c r="B65" s="44" t="s">
        <v>550</v>
      </c>
      <c r="C65" s="182">
        <v>1019.8</v>
      </c>
      <c r="D65" s="38">
        <v>3926</v>
      </c>
      <c r="E65" s="183"/>
      <c r="F65" s="184">
        <v>1175</v>
      </c>
      <c r="G65" s="184">
        <v>2750</v>
      </c>
      <c r="H65" s="184">
        <v>432.3</v>
      </c>
    </row>
    <row r="66" spans="1:10" s="184" customFormat="1" x14ac:dyDescent="0.2">
      <c r="A66" s="84" t="s">
        <v>306</v>
      </c>
      <c r="B66" s="44" t="s">
        <v>307</v>
      </c>
      <c r="C66" s="182"/>
      <c r="D66" s="38"/>
      <c r="E66" s="183"/>
    </row>
    <row r="67" spans="1:10" x14ac:dyDescent="0.35">
      <c r="A67" s="177">
        <v>2</v>
      </c>
      <c r="B67" s="177" t="s">
        <v>357</v>
      </c>
      <c r="C67" s="186"/>
      <c r="D67" s="81">
        <f>SUM(D68:D74)</f>
        <v>0</v>
      </c>
      <c r="E67" s="92"/>
      <c r="F67" s="2" t="s">
        <v>561</v>
      </c>
      <c r="H67" s="2" t="s">
        <v>562</v>
      </c>
      <c r="J67" s="2" t="s">
        <v>563</v>
      </c>
    </row>
    <row r="68" spans="1:10" x14ac:dyDescent="0.35">
      <c r="A68" s="94">
        <v>2.1</v>
      </c>
      <c r="B68" s="187" t="s">
        <v>86</v>
      </c>
      <c r="C68" s="186"/>
      <c r="D68" s="21"/>
      <c r="E68" s="92"/>
    </row>
    <row r="69" spans="1:10" x14ac:dyDescent="0.35">
      <c r="A69" s="94">
        <v>2.2000000000000002</v>
      </c>
      <c r="B69" s="187" t="s">
        <v>358</v>
      </c>
      <c r="C69" s="186"/>
      <c r="D69" s="21"/>
      <c r="E69" s="92"/>
    </row>
    <row r="70" spans="1:10" x14ac:dyDescent="0.35">
      <c r="A70" s="94">
        <v>2.2999999999999998</v>
      </c>
      <c r="B70" s="187" t="s">
        <v>90</v>
      </c>
      <c r="C70" s="186"/>
      <c r="D70" s="21"/>
      <c r="E70" s="92"/>
    </row>
    <row r="71" spans="1:10" x14ac:dyDescent="0.35">
      <c r="A71" s="94">
        <v>2.4</v>
      </c>
      <c r="B71" s="187" t="s">
        <v>89</v>
      </c>
      <c r="C71" s="186"/>
      <c r="D71" s="21"/>
      <c r="E71" s="92"/>
    </row>
    <row r="72" spans="1:10" x14ac:dyDescent="0.35">
      <c r="A72" s="94">
        <v>2.5</v>
      </c>
      <c r="B72" s="187" t="s">
        <v>359</v>
      </c>
      <c r="C72" s="186"/>
      <c r="D72" s="21"/>
      <c r="E72" s="92"/>
    </row>
    <row r="73" spans="1:10" x14ac:dyDescent="0.35">
      <c r="A73" s="94">
        <v>2.6</v>
      </c>
      <c r="B73" s="187" t="s">
        <v>87</v>
      </c>
      <c r="C73" s="186"/>
      <c r="D73" s="21"/>
      <c r="E73" s="92"/>
    </row>
    <row r="74" spans="1:10" x14ac:dyDescent="0.35">
      <c r="A74" s="94">
        <v>2.7</v>
      </c>
      <c r="B74" s="187" t="s">
        <v>88</v>
      </c>
      <c r="C74" s="186"/>
      <c r="D74" s="21"/>
      <c r="E74" s="92"/>
    </row>
    <row r="75" spans="1:10" x14ac:dyDescent="0.35">
      <c r="A75" s="177">
        <v>3</v>
      </c>
      <c r="B75" s="177" t="s">
        <v>381</v>
      </c>
      <c r="C75" s="81"/>
      <c r="D75" s="21"/>
      <c r="E75" s="92"/>
    </row>
    <row r="76" spans="1:10" x14ac:dyDescent="0.35">
      <c r="A76" s="177">
        <v>4</v>
      </c>
      <c r="B76" s="177" t="s">
        <v>233</v>
      </c>
      <c r="C76" s="81"/>
      <c r="D76" s="81">
        <f>SUM(D77:D78)</f>
        <v>0</v>
      </c>
      <c r="E76" s="92"/>
    </row>
    <row r="77" spans="1:10" x14ac:dyDescent="0.35">
      <c r="A77" s="94">
        <v>4.0999999999999996</v>
      </c>
      <c r="B77" s="94" t="s">
        <v>234</v>
      </c>
      <c r="C77" s="186"/>
      <c r="D77" s="8"/>
      <c r="E77" s="92"/>
    </row>
    <row r="78" spans="1:10" x14ac:dyDescent="0.35">
      <c r="A78" s="94">
        <v>4.2</v>
      </c>
      <c r="B78" s="94" t="s">
        <v>235</v>
      </c>
      <c r="C78" s="186"/>
      <c r="D78" s="8"/>
      <c r="E78" s="92"/>
    </row>
    <row r="79" spans="1:10" x14ac:dyDescent="0.35">
      <c r="A79" s="177">
        <v>5</v>
      </c>
      <c r="B79" s="177" t="s">
        <v>259</v>
      </c>
      <c r="C79" s="200"/>
      <c r="D79" s="188"/>
      <c r="E79" s="92"/>
    </row>
    <row r="80" spans="1:10" x14ac:dyDescent="0.35">
      <c r="B80" s="42"/>
    </row>
    <row r="81" spans="1:9" ht="15" customHeight="1" x14ac:dyDescent="0.35">
      <c r="A81" s="525" t="s">
        <v>452</v>
      </c>
      <c r="B81" s="525"/>
      <c r="C81" s="525"/>
      <c r="D81" s="525"/>
      <c r="E81" s="267"/>
    </row>
    <row r="82" spans="1:9" x14ac:dyDescent="0.35">
      <c r="B82" s="42"/>
    </row>
    <row r="83" spans="1:9" s="311" customFormat="1" ht="12.75" x14ac:dyDescent="0.2"/>
    <row r="84" spans="1:9" x14ac:dyDescent="0.35">
      <c r="A84" s="66" t="s">
        <v>93</v>
      </c>
      <c r="E84" s="267"/>
    </row>
    <row r="85" spans="1:9" x14ac:dyDescent="0.35">
      <c r="E85" s="273"/>
      <c r="F85" s="273"/>
      <c r="G85" s="273"/>
      <c r="H85" s="273"/>
      <c r="I85" s="273"/>
    </row>
    <row r="86" spans="1:9" x14ac:dyDescent="0.35">
      <c r="D86" s="12"/>
      <c r="E86" s="273"/>
      <c r="F86" s="273"/>
      <c r="G86" s="273"/>
      <c r="H86" s="273"/>
      <c r="I86" s="273"/>
    </row>
    <row r="87" spans="1:9" x14ac:dyDescent="0.35">
      <c r="A87" s="273"/>
      <c r="B87" s="66" t="s">
        <v>378</v>
      </c>
      <c r="D87" s="12"/>
      <c r="E87" s="273"/>
      <c r="F87" s="273"/>
      <c r="G87" s="273"/>
      <c r="H87" s="273"/>
      <c r="I87" s="273"/>
    </row>
    <row r="88" spans="1:9" x14ac:dyDescent="0.35">
      <c r="A88" s="273"/>
      <c r="B88" s="2" t="s">
        <v>379</v>
      </c>
      <c r="D88" s="12"/>
      <c r="E88" s="273"/>
      <c r="F88" s="273"/>
      <c r="G88" s="273"/>
      <c r="H88" s="273"/>
      <c r="I88" s="273"/>
    </row>
    <row r="89" spans="1:9" s="273" customFormat="1" ht="12.75" x14ac:dyDescent="0.2">
      <c r="B89" s="62" t="s">
        <v>123</v>
      </c>
    </row>
    <row r="90" spans="1:9" s="311" customFormat="1" ht="12.75" x14ac:dyDescent="0.2"/>
  </sheetData>
  <mergeCells count="7">
    <mergeCell ref="H5:K7"/>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showGridLines="0" view="pageBreakPreview" zoomScale="80" zoomScaleNormal="100" zoomScaleSheetLayoutView="80" workbookViewId="0">
      <selection activeCell="H4" sqref="H4:L19"/>
    </sheetView>
  </sheetViews>
  <sheetFormatPr defaultColWidth="9.140625" defaultRowHeight="15.75" x14ac:dyDescent="0.35"/>
  <cols>
    <col min="1" max="1" width="8.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12" s="6" customFormat="1" x14ac:dyDescent="0.35">
      <c r="A1" s="71" t="s">
        <v>296</v>
      </c>
      <c r="B1" s="73"/>
      <c r="C1" s="521" t="s">
        <v>94</v>
      </c>
      <c r="D1" s="521"/>
      <c r="E1" s="87"/>
    </row>
    <row r="2" spans="1:12" s="6" customFormat="1" x14ac:dyDescent="0.35">
      <c r="A2" s="71" t="s">
        <v>297</v>
      </c>
      <c r="B2" s="73"/>
      <c r="C2" s="519" t="str">
        <f>'ფორმა N1'!M2</f>
        <v>01.01.2021/31.12.2021</v>
      </c>
      <c r="D2" s="519"/>
      <c r="E2" s="87"/>
    </row>
    <row r="3" spans="1:12" s="6" customFormat="1" x14ac:dyDescent="0.35">
      <c r="A3" s="72" t="s">
        <v>124</v>
      </c>
      <c r="B3" s="71"/>
      <c r="C3" s="143"/>
      <c r="D3" s="143"/>
      <c r="E3" s="87"/>
    </row>
    <row r="4" spans="1:12" s="6" customFormat="1" x14ac:dyDescent="0.35">
      <c r="A4" s="72"/>
      <c r="B4" s="72"/>
      <c r="C4" s="143"/>
      <c r="D4" s="143"/>
      <c r="E4" s="87"/>
    </row>
    <row r="5" spans="1:12" x14ac:dyDescent="0.35">
      <c r="A5" s="73" t="str">
        <f>'ფორმა N2'!A4</f>
        <v>ანგარიშვალდებული პირის დასახელება:</v>
      </c>
      <c r="B5" s="73"/>
      <c r="C5" s="72"/>
      <c r="D5" s="72"/>
      <c r="E5" s="88"/>
    </row>
    <row r="6" spans="1:12" x14ac:dyDescent="0.35">
      <c r="A6" s="76" t="str">
        <f>'ფორმა N1'!D4</f>
        <v>მპგ თავიუფალი დემოკრატები</v>
      </c>
      <c r="B6" s="76"/>
      <c r="C6" s="77"/>
      <c r="D6" s="77"/>
      <c r="E6" s="88"/>
    </row>
    <row r="7" spans="1:12" x14ac:dyDescent="0.35">
      <c r="A7" s="73"/>
      <c r="B7" s="73"/>
      <c r="C7" s="72"/>
      <c r="D7" s="72"/>
      <c r="E7" s="88"/>
    </row>
    <row r="8" spans="1:12" s="6" customFormat="1" x14ac:dyDescent="0.35">
      <c r="A8" s="142"/>
      <c r="B8" s="142"/>
      <c r="C8" s="74"/>
      <c r="D8" s="74"/>
      <c r="E8" s="87"/>
    </row>
    <row r="9" spans="1:12" s="6" customFormat="1" ht="31.5" x14ac:dyDescent="0.35">
      <c r="A9" s="85" t="s">
        <v>64</v>
      </c>
      <c r="B9" s="85" t="s">
        <v>302</v>
      </c>
      <c r="C9" s="75" t="s">
        <v>10</v>
      </c>
      <c r="D9" s="75" t="s">
        <v>9</v>
      </c>
      <c r="E9" s="87"/>
      <c r="I9" s="184"/>
      <c r="J9" s="184"/>
      <c r="K9" s="184"/>
    </row>
    <row r="10" spans="1:12" s="9" customFormat="1" ht="18.75" x14ac:dyDescent="0.35">
      <c r="A10" s="251" t="s">
        <v>298</v>
      </c>
      <c r="B10" s="94" t="s">
        <v>557</v>
      </c>
      <c r="C10" s="4">
        <v>1175</v>
      </c>
      <c r="D10" s="4">
        <v>1175</v>
      </c>
      <c r="E10" s="89"/>
      <c r="I10" s="184"/>
      <c r="J10" s="184"/>
      <c r="K10" s="184"/>
    </row>
    <row r="11" spans="1:12" s="10" customFormat="1" x14ac:dyDescent="0.35">
      <c r="A11" s="251" t="s">
        <v>299</v>
      </c>
      <c r="B11" s="94" t="s">
        <v>559</v>
      </c>
      <c r="C11" s="4">
        <v>2750</v>
      </c>
      <c r="D11" s="4">
        <v>2750</v>
      </c>
      <c r="E11" s="90"/>
    </row>
    <row r="12" spans="1:12" s="10" customFormat="1" x14ac:dyDescent="0.35">
      <c r="A12" s="251" t="s">
        <v>558</v>
      </c>
      <c r="B12" s="94" t="s">
        <v>560</v>
      </c>
      <c r="C12" s="4">
        <v>432.3</v>
      </c>
      <c r="D12" s="4">
        <v>432.3</v>
      </c>
      <c r="E12" s="90"/>
    </row>
    <row r="13" spans="1:12" s="10" customFormat="1" x14ac:dyDescent="0.35">
      <c r="A13" s="252" t="s">
        <v>258</v>
      </c>
      <c r="B13" s="94"/>
      <c r="C13" s="4"/>
      <c r="D13" s="4"/>
      <c r="E13" s="90"/>
      <c r="I13" s="3"/>
      <c r="J13" s="3"/>
      <c r="K13" s="3"/>
      <c r="L13" s="3"/>
    </row>
    <row r="14" spans="1:12" s="10" customFormat="1" ht="17.25" customHeight="1" x14ac:dyDescent="0.35">
      <c r="A14" s="251" t="s">
        <v>300</v>
      </c>
      <c r="B14" s="94" t="s">
        <v>555</v>
      </c>
      <c r="C14" s="4">
        <v>5967</v>
      </c>
      <c r="D14" s="4">
        <v>5967</v>
      </c>
      <c r="E14" s="90"/>
      <c r="I14" s="181"/>
      <c r="J14" s="3"/>
      <c r="K14" s="3"/>
      <c r="L14" s="3"/>
    </row>
    <row r="15" spans="1:12" s="10" customFormat="1" ht="18" customHeight="1" x14ac:dyDescent="0.35">
      <c r="A15" s="251" t="s">
        <v>301</v>
      </c>
      <c r="B15" s="94" t="s">
        <v>549</v>
      </c>
      <c r="C15" s="4">
        <v>465</v>
      </c>
      <c r="D15" s="4">
        <v>465</v>
      </c>
      <c r="E15" s="90"/>
    </row>
    <row r="16" spans="1:12" s="10" customFormat="1" x14ac:dyDescent="0.35">
      <c r="A16" s="251" t="s">
        <v>556</v>
      </c>
      <c r="B16" s="94" t="s">
        <v>554</v>
      </c>
      <c r="C16" s="4">
        <v>2933</v>
      </c>
      <c r="D16" s="4">
        <v>2933</v>
      </c>
      <c r="E16" s="90"/>
    </row>
    <row r="17" spans="1:9" s="10" customFormat="1" x14ac:dyDescent="0.35">
      <c r="A17" s="252" t="s">
        <v>258</v>
      </c>
      <c r="B17" s="94"/>
      <c r="C17" s="4"/>
      <c r="D17" s="4"/>
      <c r="E17" s="90"/>
    </row>
    <row r="18" spans="1:9" s="10" customFormat="1" x14ac:dyDescent="0.35">
      <c r="A18" s="252" t="s">
        <v>258</v>
      </c>
      <c r="B18" s="83"/>
      <c r="C18" s="4"/>
      <c r="D18" s="4"/>
      <c r="E18" s="90"/>
    </row>
    <row r="19" spans="1:9" s="10" customFormat="1" x14ac:dyDescent="0.35">
      <c r="A19" s="252" t="s">
        <v>258</v>
      </c>
      <c r="B19" s="83"/>
      <c r="C19" s="4"/>
      <c r="D19" s="4"/>
      <c r="E19" s="90"/>
    </row>
    <row r="20" spans="1:9" s="10" customFormat="1" x14ac:dyDescent="0.35">
      <c r="A20" s="252" t="s">
        <v>258</v>
      </c>
      <c r="B20" s="83"/>
      <c r="C20" s="4"/>
      <c r="D20" s="4"/>
      <c r="E20" s="90"/>
    </row>
    <row r="21" spans="1:9" x14ac:dyDescent="0.35">
      <c r="A21" s="253"/>
      <c r="B21" s="95" t="s">
        <v>305</v>
      </c>
      <c r="C21" s="82">
        <f>SUM(C10:C20)</f>
        <v>13722.3</v>
      </c>
      <c r="D21" s="82">
        <f>SUM(D10:D20)</f>
        <v>13722.3</v>
      </c>
      <c r="E21" s="92"/>
    </row>
    <row r="22" spans="1:9" x14ac:dyDescent="0.35">
      <c r="A22" s="528"/>
      <c r="B22" s="528"/>
      <c r="C22" s="528"/>
      <c r="D22" s="528"/>
      <c r="E22" s="92"/>
    </row>
    <row r="23" spans="1:9" ht="51" customHeight="1" x14ac:dyDescent="0.35">
      <c r="A23" s="529" t="s">
        <v>454</v>
      </c>
      <c r="B23" s="529"/>
      <c r="C23" s="529"/>
      <c r="D23" s="529"/>
      <c r="E23" s="92"/>
    </row>
    <row r="24" spans="1:9" ht="14.25" customHeight="1" x14ac:dyDescent="0.35">
      <c r="A24" s="254"/>
      <c r="B24" s="254"/>
      <c r="C24" s="254"/>
      <c r="D24" s="254"/>
      <c r="E24" s="92"/>
    </row>
    <row r="25" spans="1:9" x14ac:dyDescent="0.35">
      <c r="A25" s="530" t="s">
        <v>453</v>
      </c>
      <c r="B25" s="530"/>
      <c r="C25" s="530"/>
      <c r="D25" s="530"/>
      <c r="E25" s="92"/>
    </row>
    <row r="26" spans="1:9" x14ac:dyDescent="0.35">
      <c r="A26" s="249"/>
      <c r="B26" s="249"/>
      <c r="C26" s="250"/>
      <c r="D26" s="250"/>
      <c r="E26" s="92"/>
    </row>
    <row r="27" spans="1:9" x14ac:dyDescent="0.35">
      <c r="A27" s="249"/>
      <c r="B27" s="249"/>
      <c r="C27" s="250"/>
      <c r="D27" s="250"/>
      <c r="E27" s="92"/>
    </row>
    <row r="28" spans="1:9" s="22" customFormat="1" ht="12.75" x14ac:dyDescent="0.2"/>
    <row r="29" spans="1:9" x14ac:dyDescent="0.35">
      <c r="A29" s="66" t="s">
        <v>93</v>
      </c>
      <c r="E29" s="5"/>
    </row>
    <row r="30" spans="1:9" x14ac:dyDescent="0.35">
      <c r="E30"/>
      <c r="F30"/>
      <c r="G30"/>
      <c r="H30"/>
      <c r="I30"/>
    </row>
    <row r="31" spans="1:9" x14ac:dyDescent="0.35">
      <c r="D31" s="12"/>
      <c r="E31"/>
      <c r="F31"/>
      <c r="G31"/>
      <c r="H31"/>
      <c r="I31"/>
    </row>
    <row r="32" spans="1:9" x14ac:dyDescent="0.35">
      <c r="A32" s="66"/>
      <c r="B32" s="66" t="s">
        <v>251</v>
      </c>
      <c r="D32" s="12"/>
      <c r="E32"/>
      <c r="F32"/>
      <c r="G32"/>
      <c r="H32"/>
      <c r="I32"/>
    </row>
    <row r="33" spans="1:9" x14ac:dyDescent="0.35">
      <c r="B33" s="2" t="s">
        <v>250</v>
      </c>
      <c r="D33" s="12"/>
      <c r="E33"/>
      <c r="F33"/>
      <c r="G33"/>
      <c r="H33"/>
      <c r="I33"/>
    </row>
    <row r="34" spans="1:9" customFormat="1" ht="12.75" x14ac:dyDescent="0.2">
      <c r="A34" s="62"/>
      <c r="B34" s="62" t="s">
        <v>123</v>
      </c>
    </row>
    <row r="35" spans="1:9" s="22" customFormat="1" ht="12.75" x14ac:dyDescent="0.2"/>
  </sheetData>
  <mergeCells count="5">
    <mergeCell ref="C1:D1"/>
    <mergeCell ref="C2:D2"/>
    <mergeCell ref="A22:D22"/>
    <mergeCell ref="A23:D23"/>
    <mergeCell ref="A25:D25"/>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view="pageBreakPreview" zoomScale="80" zoomScaleNormal="100" zoomScaleSheetLayoutView="80" workbookViewId="0">
      <selection activeCell="H15" sqref="H15:I15"/>
    </sheetView>
  </sheetViews>
  <sheetFormatPr defaultColWidth="9.140625" defaultRowHeight="12.75" x14ac:dyDescent="0.2"/>
  <cols>
    <col min="1" max="1" width="5.42578125" style="171" customWidth="1"/>
    <col min="2" max="2" width="20.85546875" style="171" customWidth="1"/>
    <col min="3" max="3" width="26" style="171" customWidth="1"/>
    <col min="4" max="4" width="17" style="171" customWidth="1"/>
    <col min="5" max="5" width="18.140625" style="171" customWidth="1"/>
    <col min="6" max="6" width="14.7109375" style="171" customWidth="1"/>
    <col min="7" max="7" width="15.5703125" style="171" customWidth="1"/>
    <col min="8" max="8" width="14.7109375" style="171" customWidth="1"/>
    <col min="9" max="9" width="29.7109375" style="171" customWidth="1"/>
    <col min="10" max="10" width="0" style="171" hidden="1" customWidth="1"/>
    <col min="11" max="12" width="9.140625" style="171"/>
    <col min="13" max="13" width="32.42578125" style="171" customWidth="1"/>
    <col min="14" max="16384" width="9.140625" style="171"/>
  </cols>
  <sheetData>
    <row r="1" spans="1:13" ht="37.15" customHeight="1" x14ac:dyDescent="0.2">
      <c r="A1" s="532" t="s">
        <v>509</v>
      </c>
      <c r="B1" s="532"/>
      <c r="C1" s="532"/>
      <c r="D1" s="532"/>
      <c r="E1" s="532"/>
      <c r="F1" s="532"/>
      <c r="G1" s="532"/>
      <c r="H1" s="532"/>
      <c r="I1" s="521" t="s">
        <v>94</v>
      </c>
      <c r="J1" s="521"/>
    </row>
    <row r="2" spans="1:13" ht="15.75" x14ac:dyDescent="0.35">
      <c r="A2" s="72" t="s">
        <v>124</v>
      </c>
      <c r="B2" s="71"/>
      <c r="C2" s="73"/>
      <c r="D2" s="73"/>
      <c r="E2" s="73"/>
      <c r="F2" s="73"/>
      <c r="G2" s="269"/>
      <c r="H2" s="269"/>
      <c r="I2" s="519" t="str">
        <f>'ფორმა N1'!M2</f>
        <v>01.01.2021/31.12.2021</v>
      </c>
      <c r="J2" s="519"/>
    </row>
    <row r="3" spans="1:13" ht="15.75" x14ac:dyDescent="0.35">
      <c r="A3" s="72"/>
      <c r="B3" s="72"/>
      <c r="C3" s="71"/>
      <c r="D3" s="71"/>
      <c r="E3" s="71"/>
      <c r="F3" s="71"/>
      <c r="G3" s="269"/>
      <c r="H3" s="269"/>
      <c r="I3" s="269"/>
    </row>
    <row r="4" spans="1:13" ht="15.75" x14ac:dyDescent="0.35">
      <c r="A4" s="73" t="str">
        <f>'ფორმა N2'!A4</f>
        <v>ანგარიშვალდებული პირის დასახელება:</v>
      </c>
      <c r="B4" s="73"/>
      <c r="C4" s="73"/>
      <c r="D4" s="73"/>
      <c r="E4" s="73"/>
      <c r="F4" s="73"/>
      <c r="G4" s="72"/>
      <c r="H4" s="72"/>
      <c r="I4" s="72"/>
    </row>
    <row r="5" spans="1:13" ht="15.75" x14ac:dyDescent="0.35">
      <c r="A5" s="76" t="str">
        <f>'ფორმა N1'!D4</f>
        <v>მპგ თავიუფალი დემოკრატები</v>
      </c>
      <c r="B5" s="76"/>
      <c r="C5" s="76"/>
      <c r="D5" s="76"/>
      <c r="E5" s="76"/>
      <c r="F5" s="76"/>
      <c r="G5" s="77"/>
      <c r="H5" s="77"/>
      <c r="I5" s="77"/>
    </row>
    <row r="6" spans="1:13" ht="15.75" x14ac:dyDescent="0.35">
      <c r="A6" s="73"/>
      <c r="B6" s="73"/>
      <c r="C6" s="73"/>
      <c r="D6" s="73"/>
      <c r="E6" s="73"/>
      <c r="F6" s="73"/>
      <c r="G6" s="72"/>
      <c r="H6" s="72"/>
      <c r="I6" s="72"/>
    </row>
    <row r="7" spans="1:13" ht="15.75" x14ac:dyDescent="0.2">
      <c r="A7" s="264"/>
      <c r="B7" s="264"/>
      <c r="C7" s="264"/>
      <c r="D7" s="264"/>
      <c r="E7" s="264"/>
      <c r="F7" s="264"/>
      <c r="G7" s="74"/>
      <c r="H7" s="74"/>
      <c r="I7" s="74"/>
    </row>
    <row r="8" spans="1:13" ht="63" x14ac:dyDescent="0.2">
      <c r="A8" s="86" t="s">
        <v>64</v>
      </c>
      <c r="B8" s="86" t="s">
        <v>309</v>
      </c>
      <c r="C8" s="86" t="s">
        <v>310</v>
      </c>
      <c r="D8" s="86" t="s">
        <v>209</v>
      </c>
      <c r="E8" s="86" t="s">
        <v>312</v>
      </c>
      <c r="F8" s="86" t="s">
        <v>315</v>
      </c>
      <c r="G8" s="75" t="s">
        <v>10</v>
      </c>
      <c r="H8" s="75" t="s">
        <v>9</v>
      </c>
      <c r="I8" s="75" t="s">
        <v>350</v>
      </c>
      <c r="J8" s="171" t="s">
        <v>314</v>
      </c>
    </row>
    <row r="9" spans="1:13" ht="23.25" customHeight="1" x14ac:dyDescent="0.2">
      <c r="A9" s="94">
        <v>1</v>
      </c>
      <c r="B9" s="446" t="s">
        <v>511</v>
      </c>
      <c r="C9" s="447" t="s">
        <v>512</v>
      </c>
      <c r="D9" s="448" t="s">
        <v>513</v>
      </c>
      <c r="E9" s="446" t="s">
        <v>514</v>
      </c>
      <c r="F9" s="447" t="s">
        <v>314</v>
      </c>
      <c r="G9" s="4">
        <v>5733</v>
      </c>
      <c r="H9" s="4">
        <v>4500</v>
      </c>
      <c r="I9" s="4">
        <v>550</v>
      </c>
      <c r="J9" s="171" t="s">
        <v>0</v>
      </c>
    </row>
    <row r="10" spans="1:13" ht="23.25" customHeight="1" x14ac:dyDescent="0.2">
      <c r="A10" s="94">
        <v>2</v>
      </c>
      <c r="B10" s="446" t="s">
        <v>515</v>
      </c>
      <c r="C10" s="447" t="s">
        <v>516</v>
      </c>
      <c r="D10" s="448" t="s">
        <v>517</v>
      </c>
      <c r="E10" s="446" t="s">
        <v>518</v>
      </c>
      <c r="F10" s="447" t="s">
        <v>314</v>
      </c>
      <c r="G10" s="4">
        <v>5100</v>
      </c>
      <c r="H10" s="4">
        <v>4000</v>
      </c>
      <c r="I10" s="4">
        <v>550</v>
      </c>
    </row>
    <row r="11" spans="1:13" ht="23.25" customHeight="1" x14ac:dyDescent="0.2">
      <c r="A11" s="94">
        <v>3</v>
      </c>
      <c r="B11" s="446" t="s">
        <v>519</v>
      </c>
      <c r="C11" s="447" t="s">
        <v>520</v>
      </c>
      <c r="D11" s="448">
        <v>38001040366</v>
      </c>
      <c r="E11" s="449" t="s">
        <v>521</v>
      </c>
      <c r="F11" s="447" t="s">
        <v>314</v>
      </c>
      <c r="G11" s="4">
        <v>5100</v>
      </c>
      <c r="H11" s="4">
        <v>4000</v>
      </c>
      <c r="I11" s="4">
        <v>550</v>
      </c>
      <c r="L11" s="533"/>
      <c r="M11" s="533"/>
    </row>
    <row r="12" spans="1:13" ht="23.25" customHeight="1" thickBot="1" x14ac:dyDescent="0.25">
      <c r="A12" s="94">
        <v>4</v>
      </c>
      <c r="B12" s="446" t="s">
        <v>522</v>
      </c>
      <c r="C12" s="447" t="s">
        <v>523</v>
      </c>
      <c r="D12" s="475">
        <v>1001091663</v>
      </c>
      <c r="E12" s="446" t="s">
        <v>524</v>
      </c>
      <c r="F12" s="447" t="s">
        <v>314</v>
      </c>
      <c r="G12" s="4">
        <v>5100</v>
      </c>
      <c r="H12" s="4">
        <v>4000</v>
      </c>
      <c r="I12" s="4">
        <v>550</v>
      </c>
    </row>
    <row r="13" spans="1:13" ht="23.25" customHeight="1" x14ac:dyDescent="0.2">
      <c r="A13" s="94">
        <v>5</v>
      </c>
      <c r="B13" s="446" t="s">
        <v>511</v>
      </c>
      <c r="C13" s="447" t="s">
        <v>512</v>
      </c>
      <c r="D13" s="448" t="s">
        <v>513</v>
      </c>
      <c r="E13" s="446" t="s">
        <v>514</v>
      </c>
      <c r="F13" s="447" t="s">
        <v>0</v>
      </c>
      <c r="G13" s="4">
        <v>3825</v>
      </c>
      <c r="H13" s="4">
        <v>3000</v>
      </c>
      <c r="I13" s="4">
        <v>550</v>
      </c>
    </row>
    <row r="14" spans="1:13" ht="15.75" x14ac:dyDescent="0.2">
      <c r="A14" s="94">
        <v>9</v>
      </c>
      <c r="B14" s="83"/>
      <c r="C14" s="83"/>
      <c r="D14" s="83"/>
      <c r="E14" s="83"/>
      <c r="F14" s="94"/>
      <c r="G14" s="4"/>
      <c r="H14" s="4"/>
      <c r="I14" s="4"/>
    </row>
    <row r="15" spans="1:13" ht="15.75" x14ac:dyDescent="0.35">
      <c r="A15" s="83"/>
      <c r="B15" s="95"/>
      <c r="C15" s="95"/>
      <c r="D15" s="95"/>
      <c r="E15" s="95"/>
      <c r="F15" s="83" t="s">
        <v>456</v>
      </c>
      <c r="G15" s="82">
        <f>SUM(G9:G14)</f>
        <v>24858</v>
      </c>
      <c r="H15" s="82">
        <f>SUM(H9:H14)</f>
        <v>19500</v>
      </c>
      <c r="I15" s="82">
        <f>SUM(I9:I14)</f>
        <v>2750</v>
      </c>
    </row>
    <row r="16" spans="1:13" ht="15.75" x14ac:dyDescent="0.35">
      <c r="A16" s="169"/>
      <c r="B16" s="169"/>
      <c r="C16" s="169"/>
      <c r="D16" s="169"/>
      <c r="E16" s="169"/>
      <c r="F16" s="169"/>
      <c r="G16" s="169"/>
      <c r="H16" s="146"/>
      <c r="I16" s="146"/>
    </row>
    <row r="17" spans="1:9" ht="15.75" x14ac:dyDescent="0.2">
      <c r="A17" s="531" t="s">
        <v>455</v>
      </c>
      <c r="B17" s="531"/>
      <c r="C17" s="531"/>
      <c r="D17" s="531"/>
      <c r="E17" s="531"/>
      <c r="F17" s="531"/>
      <c r="G17" s="531"/>
      <c r="H17" s="531"/>
      <c r="I17" s="531"/>
    </row>
    <row r="18" spans="1:9" x14ac:dyDescent="0.2">
      <c r="A18" s="308"/>
      <c r="B18" s="308"/>
      <c r="C18" s="308"/>
      <c r="D18" s="308"/>
      <c r="E18" s="308"/>
      <c r="F18" s="308"/>
      <c r="G18" s="308"/>
      <c r="H18" s="308"/>
      <c r="I18" s="308"/>
    </row>
    <row r="19" spans="1:9" ht="15.75" x14ac:dyDescent="0.35">
      <c r="A19" s="151" t="s">
        <v>93</v>
      </c>
      <c r="B19" s="151"/>
      <c r="C19" s="146"/>
      <c r="D19" s="146"/>
      <c r="E19" s="146"/>
      <c r="F19" s="146"/>
      <c r="G19" s="146"/>
      <c r="H19" s="146"/>
      <c r="I19" s="146"/>
    </row>
    <row r="20" spans="1:9" ht="15.75" x14ac:dyDescent="0.35">
      <c r="A20" s="146"/>
      <c r="B20" s="146"/>
      <c r="C20" s="146"/>
      <c r="D20" s="146"/>
      <c r="E20" s="146"/>
      <c r="F20" s="146"/>
      <c r="G20" s="146"/>
      <c r="H20" s="146"/>
      <c r="I20" s="146"/>
    </row>
    <row r="21" spans="1:9" ht="15.75" x14ac:dyDescent="0.35">
      <c r="A21" s="146"/>
      <c r="B21" s="146"/>
      <c r="C21" s="146"/>
      <c r="D21" s="146"/>
      <c r="E21" s="150"/>
      <c r="F21" s="150"/>
      <c r="G21" s="150"/>
      <c r="H21" s="146"/>
      <c r="I21" s="146"/>
    </row>
    <row r="22" spans="1:9" ht="15.75" x14ac:dyDescent="0.35">
      <c r="A22" s="151"/>
      <c r="B22" s="151"/>
      <c r="C22" s="151" t="s">
        <v>349</v>
      </c>
      <c r="D22" s="151"/>
      <c r="E22" s="151"/>
      <c r="F22" s="151"/>
      <c r="G22" s="151"/>
      <c r="H22" s="146"/>
      <c r="I22" s="146"/>
    </row>
    <row r="23" spans="1:9" ht="15.75" x14ac:dyDescent="0.35">
      <c r="A23" s="146"/>
      <c r="B23" s="146"/>
      <c r="C23" s="146" t="s">
        <v>348</v>
      </c>
      <c r="D23" s="146"/>
      <c r="E23" s="146"/>
      <c r="F23" s="146"/>
      <c r="G23" s="146"/>
      <c r="H23" s="146"/>
      <c r="I23" s="146"/>
    </row>
    <row r="24" spans="1:9" x14ac:dyDescent="0.2">
      <c r="A24" s="153"/>
      <c r="B24" s="153"/>
      <c r="C24" s="153" t="s">
        <v>123</v>
      </c>
      <c r="D24" s="153"/>
      <c r="E24" s="153"/>
      <c r="F24" s="153"/>
      <c r="G24" s="153"/>
    </row>
  </sheetData>
  <mergeCells count="5">
    <mergeCell ref="I1:J1"/>
    <mergeCell ref="I2:J2"/>
    <mergeCell ref="A17:I17"/>
    <mergeCell ref="A1:H1"/>
    <mergeCell ref="L11:M1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44"/>
  <sheetViews>
    <sheetView view="pageBreakPreview" zoomScale="80" zoomScaleNormal="100" zoomScaleSheetLayoutView="80" workbookViewId="0">
      <selection activeCell="F16" sqref="F16"/>
    </sheetView>
  </sheetViews>
  <sheetFormatPr defaultColWidth="8.85546875" defaultRowHeight="12.75" x14ac:dyDescent="0.2"/>
  <cols>
    <col min="1" max="1" width="5" style="273" customWidth="1"/>
    <col min="2" max="2" width="17.7109375" style="273" customWidth="1"/>
    <col min="3" max="3" width="18.42578125" style="273" customWidth="1"/>
    <col min="4" max="4" width="18.5703125" style="273" customWidth="1"/>
    <col min="5" max="5" width="16.140625" style="273" customWidth="1"/>
    <col min="6" max="6" width="15.140625" style="273" customWidth="1"/>
    <col min="7" max="7" width="15" style="273" customWidth="1"/>
    <col min="8" max="8" width="14.28515625" style="273" customWidth="1"/>
    <col min="9" max="16384" width="8.85546875" style="273"/>
  </cols>
  <sheetData>
    <row r="1" spans="1:9" ht="15.75" x14ac:dyDescent="0.35">
      <c r="A1" s="71" t="s">
        <v>327</v>
      </c>
      <c r="B1" s="73"/>
      <c r="C1" s="73"/>
      <c r="D1" s="73"/>
      <c r="E1" s="73"/>
      <c r="F1" s="73"/>
      <c r="G1" s="521" t="s">
        <v>94</v>
      </c>
      <c r="H1" s="521"/>
      <c r="I1" s="269"/>
    </row>
    <row r="2" spans="1:9" ht="15.75" x14ac:dyDescent="0.35">
      <c r="A2" s="72" t="s">
        <v>124</v>
      </c>
      <c r="B2" s="73"/>
      <c r="C2" s="73"/>
      <c r="D2" s="73"/>
      <c r="E2" s="73"/>
      <c r="F2" s="73"/>
      <c r="G2" s="519" t="str">
        <f>'ფორმა N1'!M2</f>
        <v>01.01.2021/31.12.2021</v>
      </c>
      <c r="H2" s="519"/>
      <c r="I2" s="72"/>
    </row>
    <row r="3" spans="1:9" ht="15.75" x14ac:dyDescent="0.35">
      <c r="A3" s="72"/>
      <c r="B3" s="72"/>
      <c r="C3" s="72"/>
      <c r="D3" s="72"/>
      <c r="E3" s="72"/>
      <c r="F3" s="72"/>
      <c r="G3" s="269"/>
      <c r="H3" s="269"/>
      <c r="I3" s="269"/>
    </row>
    <row r="4" spans="1:9" ht="15.75" x14ac:dyDescent="0.35">
      <c r="A4" s="73" t="str">
        <f>'ფორმა N2'!A4</f>
        <v>ანგარიშვალდებული პირის დასახელება:</v>
      </c>
      <c r="B4" s="73"/>
      <c r="C4" s="73"/>
      <c r="D4" s="73"/>
      <c r="E4" s="73"/>
      <c r="F4" s="73"/>
      <c r="G4" s="72"/>
      <c r="H4" s="72"/>
      <c r="I4" s="72"/>
    </row>
    <row r="5" spans="1:9" ht="15.75" x14ac:dyDescent="0.35">
      <c r="A5" s="76" t="str">
        <f>'ფორმა N1'!D4</f>
        <v>მპგ თავიუფალი დემოკრატები</v>
      </c>
      <c r="B5" s="76"/>
      <c r="C5" s="76"/>
      <c r="D5" s="76"/>
      <c r="E5" s="76"/>
      <c r="F5" s="76"/>
      <c r="G5" s="77"/>
      <c r="H5" s="77"/>
      <c r="I5" s="269"/>
    </row>
    <row r="6" spans="1:9" ht="15.75" x14ac:dyDescent="0.35">
      <c r="A6" s="73"/>
      <c r="B6" s="73"/>
      <c r="C6" s="73"/>
      <c r="D6" s="73"/>
      <c r="E6" s="73"/>
      <c r="F6" s="73"/>
      <c r="G6" s="72"/>
      <c r="H6" s="72"/>
      <c r="I6" s="72"/>
    </row>
    <row r="7" spans="1:9" ht="15.75" x14ac:dyDescent="0.35">
      <c r="A7" s="264"/>
      <c r="B7" s="264"/>
      <c r="C7" s="264"/>
      <c r="D7" s="264"/>
      <c r="E7" s="264"/>
      <c r="F7" s="264"/>
      <c r="G7" s="74"/>
      <c r="H7" s="74"/>
      <c r="I7" s="72"/>
    </row>
    <row r="8" spans="1:9" ht="15.75" x14ac:dyDescent="0.2">
      <c r="A8" s="537" t="s">
        <v>64</v>
      </c>
      <c r="B8" s="539" t="s">
        <v>309</v>
      </c>
      <c r="C8" s="541" t="s">
        <v>310</v>
      </c>
      <c r="D8" s="541" t="s">
        <v>209</v>
      </c>
      <c r="E8" s="534" t="s">
        <v>413</v>
      </c>
      <c r="F8" s="535"/>
      <c r="G8" s="536"/>
      <c r="H8" s="534" t="s">
        <v>445</v>
      </c>
      <c r="I8" s="536"/>
    </row>
    <row r="9" spans="1:9" ht="30" x14ac:dyDescent="0.2">
      <c r="A9" s="538"/>
      <c r="B9" s="540"/>
      <c r="C9" s="542"/>
      <c r="D9" s="542"/>
      <c r="E9" s="358" t="s">
        <v>442</v>
      </c>
      <c r="F9" s="358" t="s">
        <v>443</v>
      </c>
      <c r="G9" s="358" t="s">
        <v>444</v>
      </c>
      <c r="H9" s="359" t="s">
        <v>446</v>
      </c>
      <c r="I9" s="359" t="s">
        <v>447</v>
      </c>
    </row>
    <row r="10" spans="1:9" ht="15.75" x14ac:dyDescent="0.2">
      <c r="A10" s="218"/>
      <c r="B10" s="219"/>
      <c r="C10" s="94"/>
      <c r="D10" s="94"/>
      <c r="E10" s="94"/>
      <c r="F10" s="94"/>
      <c r="G10" s="94"/>
      <c r="H10" s="4"/>
      <c r="I10" s="4"/>
    </row>
    <row r="11" spans="1:9" ht="15.75" x14ac:dyDescent="0.2">
      <c r="A11" s="218"/>
      <c r="B11" s="219"/>
      <c r="C11" s="94"/>
      <c r="D11" s="94"/>
      <c r="E11" s="94"/>
      <c r="F11" s="94"/>
      <c r="G11" s="94"/>
      <c r="H11" s="4"/>
      <c r="I11" s="4"/>
    </row>
    <row r="12" spans="1:9" ht="15.75" x14ac:dyDescent="0.2">
      <c r="A12" s="218"/>
      <c r="B12" s="219"/>
      <c r="C12" s="83"/>
      <c r="D12" s="83"/>
      <c r="E12" s="83"/>
      <c r="F12" s="83"/>
      <c r="G12" s="83"/>
      <c r="H12" s="4"/>
      <c r="I12" s="4"/>
    </row>
    <row r="13" spans="1:9" ht="15.75" x14ac:dyDescent="0.2">
      <c r="A13" s="218"/>
      <c r="B13" s="219"/>
      <c r="C13" s="83"/>
      <c r="D13" s="83"/>
      <c r="E13" s="83"/>
      <c r="F13" s="83"/>
      <c r="G13" s="83"/>
      <c r="H13" s="4"/>
      <c r="I13" s="4"/>
    </row>
    <row r="14" spans="1:9" ht="15.75" x14ac:dyDescent="0.2">
      <c r="A14" s="218"/>
      <c r="B14" s="219"/>
      <c r="C14" s="83"/>
      <c r="D14" s="83"/>
      <c r="E14" s="83"/>
      <c r="F14" s="83"/>
      <c r="G14" s="83"/>
      <c r="H14" s="4"/>
      <c r="I14" s="4"/>
    </row>
    <row r="15" spans="1:9" ht="15.75" x14ac:dyDescent="0.2">
      <c r="A15" s="218"/>
      <c r="B15" s="219"/>
      <c r="C15" s="83"/>
      <c r="D15" s="83"/>
      <c r="E15" s="83"/>
      <c r="F15" s="83"/>
      <c r="G15" s="83"/>
      <c r="H15" s="4"/>
      <c r="I15" s="4"/>
    </row>
    <row r="16" spans="1:9" ht="15.75" x14ac:dyDescent="0.2">
      <c r="A16" s="218"/>
      <c r="B16" s="219"/>
      <c r="C16" s="83"/>
      <c r="D16" s="83"/>
      <c r="E16" s="83"/>
      <c r="F16" s="83"/>
      <c r="G16" s="83"/>
      <c r="H16" s="4"/>
      <c r="I16" s="4"/>
    </row>
    <row r="17" spans="1:9" ht="15.75" x14ac:dyDescent="0.2">
      <c r="A17" s="218"/>
      <c r="B17" s="219"/>
      <c r="C17" s="83"/>
      <c r="D17" s="83"/>
      <c r="E17" s="83"/>
      <c r="F17" s="83"/>
      <c r="G17" s="83"/>
      <c r="H17" s="4"/>
      <c r="I17" s="4"/>
    </row>
    <row r="18" spans="1:9" ht="15.75" x14ac:dyDescent="0.2">
      <c r="A18" s="218"/>
      <c r="B18" s="219"/>
      <c r="C18" s="83"/>
      <c r="D18" s="83"/>
      <c r="E18" s="83"/>
      <c r="F18" s="83"/>
      <c r="G18" s="83"/>
      <c r="H18" s="4"/>
      <c r="I18" s="4"/>
    </row>
    <row r="19" spans="1:9" ht="15.75" x14ac:dyDescent="0.2">
      <c r="A19" s="218"/>
      <c r="B19" s="219"/>
      <c r="C19" s="83"/>
      <c r="D19" s="83"/>
      <c r="E19" s="83"/>
      <c r="F19" s="83"/>
      <c r="G19" s="83"/>
      <c r="H19" s="4"/>
      <c r="I19" s="4"/>
    </row>
    <row r="20" spans="1:9" ht="15.75" x14ac:dyDescent="0.2">
      <c r="A20" s="218"/>
      <c r="B20" s="219"/>
      <c r="C20" s="83"/>
      <c r="D20" s="83"/>
      <c r="E20" s="83"/>
      <c r="F20" s="83"/>
      <c r="G20" s="83"/>
      <c r="H20" s="4"/>
      <c r="I20" s="4"/>
    </row>
    <row r="21" spans="1:9" ht="15.75" x14ac:dyDescent="0.2">
      <c r="A21" s="218"/>
      <c r="B21" s="219"/>
      <c r="C21" s="83"/>
      <c r="D21" s="83"/>
      <c r="E21" s="83"/>
      <c r="F21" s="83"/>
      <c r="G21" s="83"/>
      <c r="H21" s="4"/>
      <c r="I21" s="4"/>
    </row>
    <row r="22" spans="1:9" ht="15.75" x14ac:dyDescent="0.2">
      <c r="A22" s="218"/>
      <c r="B22" s="219"/>
      <c r="C22" s="83"/>
      <c r="D22" s="83"/>
      <c r="E22" s="83"/>
      <c r="F22" s="83"/>
      <c r="G22" s="83"/>
      <c r="H22" s="4"/>
      <c r="I22" s="4"/>
    </row>
    <row r="23" spans="1:9" ht="15.75" x14ac:dyDescent="0.2">
      <c r="A23" s="218"/>
      <c r="B23" s="219"/>
      <c r="C23" s="83"/>
      <c r="D23" s="83"/>
      <c r="E23" s="83"/>
      <c r="F23" s="83"/>
      <c r="G23" s="83"/>
      <c r="H23" s="4"/>
      <c r="I23" s="4"/>
    </row>
    <row r="24" spans="1:9" ht="15.75" x14ac:dyDescent="0.2">
      <c r="A24" s="218"/>
      <c r="B24" s="219"/>
      <c r="C24" s="83"/>
      <c r="D24" s="83"/>
      <c r="E24" s="83"/>
      <c r="F24" s="83"/>
      <c r="G24" s="83"/>
      <c r="H24" s="4"/>
      <c r="I24" s="4"/>
    </row>
    <row r="25" spans="1:9" ht="15.75" x14ac:dyDescent="0.2">
      <c r="A25" s="218"/>
      <c r="B25" s="219"/>
      <c r="C25" s="83"/>
      <c r="D25" s="83"/>
      <c r="E25" s="83"/>
      <c r="F25" s="83"/>
      <c r="G25" s="83"/>
      <c r="H25" s="4"/>
      <c r="I25" s="4"/>
    </row>
    <row r="26" spans="1:9" ht="15.75" x14ac:dyDescent="0.2">
      <c r="A26" s="218"/>
      <c r="B26" s="219"/>
      <c r="C26" s="83"/>
      <c r="D26" s="83"/>
      <c r="E26" s="83"/>
      <c r="F26" s="83"/>
      <c r="G26" s="83"/>
      <c r="H26" s="4"/>
      <c r="I26" s="4"/>
    </row>
    <row r="27" spans="1:9" ht="15.75" x14ac:dyDescent="0.2">
      <c r="A27" s="218"/>
      <c r="B27" s="219"/>
      <c r="C27" s="83"/>
      <c r="D27" s="83"/>
      <c r="E27" s="83"/>
      <c r="F27" s="83"/>
      <c r="G27" s="83"/>
      <c r="H27" s="4"/>
      <c r="I27" s="4"/>
    </row>
    <row r="28" spans="1:9" ht="15.75" x14ac:dyDescent="0.2">
      <c r="A28" s="218"/>
      <c r="B28" s="219"/>
      <c r="C28" s="83"/>
      <c r="D28" s="83"/>
      <c r="E28" s="83"/>
      <c r="F28" s="83"/>
      <c r="G28" s="83"/>
      <c r="H28" s="4"/>
      <c r="I28" s="4"/>
    </row>
    <row r="29" spans="1:9" ht="15.75" x14ac:dyDescent="0.2">
      <c r="A29" s="218"/>
      <c r="B29" s="219"/>
      <c r="C29" s="83"/>
      <c r="D29" s="83"/>
      <c r="E29" s="83"/>
      <c r="F29" s="83"/>
      <c r="G29" s="83"/>
      <c r="H29" s="4"/>
      <c r="I29" s="4"/>
    </row>
    <row r="30" spans="1:9" ht="15.75" x14ac:dyDescent="0.2">
      <c r="A30" s="218"/>
      <c r="B30" s="219"/>
      <c r="C30" s="83"/>
      <c r="D30" s="83"/>
      <c r="E30" s="83"/>
      <c r="F30" s="83"/>
      <c r="G30" s="83"/>
      <c r="H30" s="4"/>
      <c r="I30" s="4"/>
    </row>
    <row r="31" spans="1:9" ht="15.75" x14ac:dyDescent="0.2">
      <c r="A31" s="218"/>
      <c r="B31" s="219"/>
      <c r="C31" s="83"/>
      <c r="D31" s="83"/>
      <c r="E31" s="83"/>
      <c r="F31" s="83"/>
      <c r="G31" s="83"/>
      <c r="H31" s="4"/>
      <c r="I31" s="4"/>
    </row>
    <row r="32" spans="1:9" ht="15.75" x14ac:dyDescent="0.2">
      <c r="A32" s="218"/>
      <c r="B32" s="219"/>
      <c r="C32" s="83"/>
      <c r="D32" s="83"/>
      <c r="E32" s="83"/>
      <c r="F32" s="83"/>
      <c r="G32" s="83"/>
      <c r="H32" s="4"/>
      <c r="I32" s="4"/>
    </row>
    <row r="33" spans="1:9" ht="15.75" x14ac:dyDescent="0.2">
      <c r="A33" s="218"/>
      <c r="B33" s="219"/>
      <c r="C33" s="83"/>
      <c r="D33" s="83"/>
      <c r="E33" s="83"/>
      <c r="F33" s="83"/>
      <c r="G33" s="83"/>
      <c r="H33" s="4"/>
      <c r="I33" s="4"/>
    </row>
    <row r="34" spans="1:9" ht="15.75" x14ac:dyDescent="0.2">
      <c r="A34" s="218"/>
      <c r="B34" s="219"/>
      <c r="C34" s="83"/>
      <c r="D34" s="83"/>
      <c r="E34" s="83"/>
      <c r="F34" s="83"/>
      <c r="G34" s="83"/>
      <c r="H34" s="4"/>
      <c r="I34" s="4"/>
    </row>
    <row r="35" spans="1:9" ht="15.75" x14ac:dyDescent="0.35">
      <c r="A35" s="218"/>
      <c r="B35" s="220"/>
      <c r="C35" s="95"/>
      <c r="D35" s="95"/>
      <c r="E35" s="95"/>
      <c r="F35" s="95"/>
      <c r="G35" s="95" t="s">
        <v>313</v>
      </c>
      <c r="H35" s="82">
        <f>SUM(H10:H34)</f>
        <v>0</v>
      </c>
      <c r="I35" s="82">
        <f>SUM(I10:I34)</f>
        <v>0</v>
      </c>
    </row>
    <row r="36" spans="1:9" ht="15.75" x14ac:dyDescent="0.35">
      <c r="A36" s="169"/>
      <c r="B36" s="169"/>
      <c r="C36" s="169"/>
      <c r="D36" s="169"/>
      <c r="E36" s="169"/>
      <c r="F36" s="169"/>
      <c r="G36" s="146"/>
      <c r="H36" s="146"/>
      <c r="I36" s="297"/>
    </row>
    <row r="37" spans="1:9" ht="15.75" x14ac:dyDescent="0.2">
      <c r="A37" s="531" t="s">
        <v>501</v>
      </c>
      <c r="B37" s="531"/>
      <c r="C37" s="531"/>
      <c r="D37" s="531"/>
      <c r="E37" s="531"/>
      <c r="F37" s="531"/>
      <c r="G37" s="531"/>
      <c r="H37" s="531"/>
      <c r="I37" s="531"/>
    </row>
    <row r="38" spans="1:9" ht="15.75" x14ac:dyDescent="0.35">
      <c r="A38" s="265"/>
      <c r="B38" s="146"/>
      <c r="C38" s="146"/>
      <c r="D38" s="146"/>
      <c r="E38" s="146"/>
      <c r="G38" s="146"/>
      <c r="H38" s="146"/>
      <c r="I38" s="297"/>
    </row>
    <row r="39" spans="1:9" ht="15.75" x14ac:dyDescent="0.35">
      <c r="A39" s="151" t="s">
        <v>93</v>
      </c>
      <c r="B39" s="146"/>
      <c r="C39" s="146"/>
      <c r="D39" s="146"/>
      <c r="E39" s="146"/>
      <c r="F39" s="146"/>
      <c r="G39" s="146"/>
      <c r="H39" s="146"/>
      <c r="I39" s="297"/>
    </row>
    <row r="40" spans="1:9" ht="15.75" x14ac:dyDescent="0.35">
      <c r="A40" s="146"/>
      <c r="B40" s="146"/>
      <c r="C40" s="146"/>
      <c r="D40" s="146"/>
      <c r="E40" s="146"/>
      <c r="F40" s="146"/>
      <c r="G40" s="146"/>
      <c r="H40" s="146"/>
      <c r="I40" s="297"/>
    </row>
    <row r="41" spans="1:9" ht="15.75" x14ac:dyDescent="0.35">
      <c r="A41" s="146"/>
      <c r="B41" s="146"/>
      <c r="C41" s="146"/>
      <c r="D41" s="146"/>
      <c r="E41" s="146"/>
      <c r="F41" s="146"/>
      <c r="G41" s="146"/>
      <c r="H41" s="152"/>
      <c r="I41" s="297"/>
    </row>
    <row r="42" spans="1:9" ht="15.75" x14ac:dyDescent="0.35">
      <c r="A42" s="151"/>
      <c r="B42" s="151" t="s">
        <v>251</v>
      </c>
      <c r="C42" s="151"/>
      <c r="D42" s="151"/>
      <c r="E42" s="151"/>
      <c r="F42" s="151"/>
      <c r="G42" s="146"/>
      <c r="H42" s="152"/>
      <c r="I42" s="297"/>
    </row>
    <row r="43" spans="1:9" ht="15.75" x14ac:dyDescent="0.35">
      <c r="A43" s="146"/>
      <c r="B43" s="146" t="s">
        <v>250</v>
      </c>
      <c r="C43" s="146"/>
      <c r="D43" s="146"/>
      <c r="E43" s="146"/>
      <c r="F43" s="146"/>
      <c r="G43" s="146"/>
      <c r="H43" s="152"/>
      <c r="I43" s="297"/>
    </row>
    <row r="44" spans="1:9" x14ac:dyDescent="0.2">
      <c r="A44" s="153"/>
      <c r="B44" s="153" t="s">
        <v>123</v>
      </c>
      <c r="C44" s="153"/>
      <c r="D44" s="153"/>
      <c r="E44" s="153"/>
      <c r="F44" s="153"/>
      <c r="G44" s="171"/>
      <c r="H44" s="171"/>
      <c r="I44" s="171"/>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6"/>
  <sheetViews>
    <sheetView view="pageBreakPreview" zoomScale="80" zoomScaleNormal="100" zoomScaleSheetLayoutView="80" workbookViewId="0">
      <selection activeCell="M40" sqref="M40"/>
    </sheetView>
  </sheetViews>
  <sheetFormatPr defaultColWidth="9.140625" defaultRowHeight="12.75" x14ac:dyDescent="0.2"/>
  <cols>
    <col min="1" max="1" width="5.42578125" style="171" customWidth="1"/>
    <col min="2" max="2" width="13.140625" style="171" customWidth="1"/>
    <col min="3" max="3" width="15.140625" style="171" customWidth="1"/>
    <col min="4" max="4" width="18" style="171" customWidth="1"/>
    <col min="5" max="5" width="20.5703125" style="171" customWidth="1"/>
    <col min="6" max="6" width="21.28515625" style="171" customWidth="1"/>
    <col min="7" max="7" width="15.140625" style="171" customWidth="1"/>
    <col min="8" max="8" width="15.5703125" style="171" customWidth="1"/>
    <col min="9" max="9" width="13.42578125" style="171" customWidth="1"/>
    <col min="10" max="10" width="0" style="171" hidden="1" customWidth="1"/>
    <col min="11" max="16384" width="9.140625" style="171"/>
  </cols>
  <sheetData>
    <row r="1" spans="1:10" ht="15.75" x14ac:dyDescent="0.35">
      <c r="A1" s="543" t="s">
        <v>500</v>
      </c>
      <c r="B1" s="543"/>
      <c r="C1" s="543"/>
      <c r="D1" s="543"/>
      <c r="E1" s="543"/>
      <c r="F1" s="543"/>
      <c r="G1" s="521" t="s">
        <v>94</v>
      </c>
      <c r="H1" s="521"/>
    </row>
    <row r="2" spans="1:10" ht="15.75" x14ac:dyDescent="0.35">
      <c r="A2" s="72" t="s">
        <v>124</v>
      </c>
      <c r="B2" s="71"/>
      <c r="C2" s="73"/>
      <c r="D2" s="73"/>
      <c r="E2" s="73"/>
      <c r="F2" s="73"/>
      <c r="G2" s="519" t="str">
        <f>'ფორმა N1'!M2</f>
        <v>01.01.2021/31.12.2021</v>
      </c>
      <c r="H2" s="519"/>
    </row>
    <row r="3" spans="1:10" ht="15.75" x14ac:dyDescent="0.35">
      <c r="A3" s="72"/>
      <c r="B3" s="72"/>
      <c r="C3" s="72"/>
      <c r="D3" s="72"/>
      <c r="E3" s="72"/>
      <c r="F3" s="72"/>
      <c r="G3" s="269"/>
      <c r="H3" s="269"/>
    </row>
    <row r="4" spans="1:10" ht="15.75" x14ac:dyDescent="0.35">
      <c r="A4" s="73" t="str">
        <f>'ფორმა N2'!A4</f>
        <v>ანგარიშვალდებული პირის დასახელება:</v>
      </c>
      <c r="B4" s="73"/>
      <c r="C4" s="73"/>
      <c r="D4" s="73"/>
      <c r="E4" s="73"/>
      <c r="F4" s="73"/>
      <c r="G4" s="72"/>
      <c r="H4" s="72"/>
    </row>
    <row r="5" spans="1:10" ht="15.75" x14ac:dyDescent="0.35">
      <c r="A5" s="76" t="str">
        <f>'ფორმა N1'!D4</f>
        <v>მპგ თავიუფალი დემოკრატები</v>
      </c>
      <c r="B5" s="76"/>
      <c r="C5" s="76"/>
      <c r="D5" s="76"/>
      <c r="E5" s="76"/>
      <c r="F5" s="76"/>
      <c r="G5" s="77"/>
      <c r="H5" s="77"/>
    </row>
    <row r="6" spans="1:10" ht="15.75" x14ac:dyDescent="0.35">
      <c r="A6" s="73"/>
      <c r="B6" s="73"/>
      <c r="C6" s="73"/>
      <c r="D6" s="73"/>
      <c r="E6" s="73"/>
      <c r="F6" s="73"/>
      <c r="G6" s="72"/>
      <c r="H6" s="72"/>
    </row>
    <row r="7" spans="1:10" ht="15.75" x14ac:dyDescent="0.2">
      <c r="A7" s="264"/>
      <c r="B7" s="264"/>
      <c r="C7" s="264"/>
      <c r="D7" s="264"/>
      <c r="E7" s="264"/>
      <c r="F7" s="264"/>
      <c r="G7" s="74"/>
      <c r="H7" s="74"/>
    </row>
    <row r="8" spans="1:10" ht="31.5" x14ac:dyDescent="0.2">
      <c r="A8" s="86" t="s">
        <v>64</v>
      </c>
      <c r="B8" s="86" t="s">
        <v>309</v>
      </c>
      <c r="C8" s="86" t="s">
        <v>310</v>
      </c>
      <c r="D8" s="86" t="s">
        <v>209</v>
      </c>
      <c r="E8" s="86" t="s">
        <v>315</v>
      </c>
      <c r="F8" s="86" t="s">
        <v>311</v>
      </c>
      <c r="G8" s="75" t="s">
        <v>10</v>
      </c>
      <c r="H8" s="75" t="s">
        <v>9</v>
      </c>
      <c r="J8" s="171" t="s">
        <v>314</v>
      </c>
    </row>
    <row r="9" spans="1:10" ht="15.75" x14ac:dyDescent="0.2">
      <c r="A9" s="94"/>
      <c r="B9" s="94"/>
      <c r="C9" s="94"/>
      <c r="D9" s="94"/>
      <c r="E9" s="94"/>
      <c r="F9" s="94"/>
      <c r="G9" s="4"/>
      <c r="H9" s="4"/>
      <c r="J9" s="171" t="s">
        <v>0</v>
      </c>
    </row>
    <row r="10" spans="1:10" ht="15.75" x14ac:dyDescent="0.2">
      <c r="A10" s="94"/>
      <c r="B10" s="94"/>
      <c r="C10" s="94"/>
      <c r="D10" s="94"/>
      <c r="E10" s="94"/>
      <c r="F10" s="94"/>
      <c r="G10" s="4"/>
      <c r="H10" s="4"/>
    </row>
    <row r="11" spans="1:10" ht="15.75" x14ac:dyDescent="0.2">
      <c r="A11" s="83"/>
      <c r="B11" s="83"/>
      <c r="C11" s="83"/>
      <c r="D11" s="83"/>
      <c r="E11" s="83"/>
      <c r="F11" s="83"/>
      <c r="G11" s="4"/>
      <c r="H11" s="4"/>
    </row>
    <row r="12" spans="1:10" ht="15.75" x14ac:dyDescent="0.2">
      <c r="A12" s="83"/>
      <c r="B12" s="83"/>
      <c r="C12" s="83"/>
      <c r="D12" s="83"/>
      <c r="E12" s="83"/>
      <c r="F12" s="83"/>
      <c r="G12" s="4"/>
      <c r="H12" s="4"/>
    </row>
    <row r="13" spans="1:10" ht="15.75" x14ac:dyDescent="0.2">
      <c r="A13" s="83"/>
      <c r="B13" s="83"/>
      <c r="C13" s="83"/>
      <c r="D13" s="83"/>
      <c r="E13" s="83"/>
      <c r="F13" s="83"/>
      <c r="G13" s="4"/>
      <c r="H13" s="4"/>
    </row>
    <row r="14" spans="1:10" ht="15.75" x14ac:dyDescent="0.2">
      <c r="A14" s="83"/>
      <c r="B14" s="83"/>
      <c r="C14" s="83"/>
      <c r="D14" s="83"/>
      <c r="E14" s="83"/>
      <c r="F14" s="83"/>
      <c r="G14" s="4"/>
      <c r="H14" s="4"/>
    </row>
    <row r="15" spans="1:10" ht="15.75" x14ac:dyDescent="0.2">
      <c r="A15" s="83"/>
      <c r="B15" s="83"/>
      <c r="C15" s="83"/>
      <c r="D15" s="83"/>
      <c r="E15" s="83"/>
      <c r="F15" s="83"/>
      <c r="G15" s="4"/>
      <c r="H15" s="4"/>
    </row>
    <row r="16" spans="1:10" ht="15.75" x14ac:dyDescent="0.2">
      <c r="A16" s="83"/>
      <c r="B16" s="83"/>
      <c r="C16" s="83"/>
      <c r="D16" s="83"/>
      <c r="E16" s="83"/>
      <c r="F16" s="83"/>
      <c r="G16" s="4"/>
      <c r="H16" s="4"/>
    </row>
    <row r="17" spans="1:8" ht="15.75" x14ac:dyDescent="0.2">
      <c r="A17" s="83"/>
      <c r="B17" s="83"/>
      <c r="C17" s="83"/>
      <c r="D17" s="83"/>
      <c r="E17" s="83"/>
      <c r="F17" s="83"/>
      <c r="G17" s="4"/>
      <c r="H17" s="4"/>
    </row>
    <row r="18" spans="1:8" ht="15.75" x14ac:dyDescent="0.2">
      <c r="A18" s="83"/>
      <c r="B18" s="83"/>
      <c r="C18" s="83"/>
      <c r="D18" s="83"/>
      <c r="E18" s="83"/>
      <c r="F18" s="83"/>
      <c r="G18" s="4"/>
      <c r="H18" s="4"/>
    </row>
    <row r="19" spans="1:8" ht="15.75" x14ac:dyDescent="0.2">
      <c r="A19" s="83"/>
      <c r="B19" s="83"/>
      <c r="C19" s="83"/>
      <c r="D19" s="83"/>
      <c r="E19" s="83"/>
      <c r="F19" s="83"/>
      <c r="G19" s="4"/>
      <c r="H19" s="4"/>
    </row>
    <row r="20" spans="1:8" ht="15.75" x14ac:dyDescent="0.2">
      <c r="A20" s="83"/>
      <c r="B20" s="83"/>
      <c r="C20" s="83"/>
      <c r="D20" s="83"/>
      <c r="E20" s="83"/>
      <c r="F20" s="83"/>
      <c r="G20" s="4"/>
      <c r="H20" s="4"/>
    </row>
    <row r="21" spans="1:8" ht="15.75" x14ac:dyDescent="0.2">
      <c r="A21" s="83"/>
      <c r="B21" s="83"/>
      <c r="C21" s="83"/>
      <c r="D21" s="83"/>
      <c r="E21" s="83"/>
      <c r="F21" s="83"/>
      <c r="G21" s="4"/>
      <c r="H21" s="4"/>
    </row>
    <row r="22" spans="1:8" ht="15.75" x14ac:dyDescent="0.2">
      <c r="A22" s="83"/>
      <c r="B22" s="83"/>
      <c r="C22" s="83"/>
      <c r="D22" s="83"/>
      <c r="E22" s="83"/>
      <c r="F22" s="83"/>
      <c r="G22" s="4"/>
      <c r="H22" s="4"/>
    </row>
    <row r="23" spans="1:8" ht="15.75" x14ac:dyDescent="0.2">
      <c r="A23" s="83"/>
      <c r="B23" s="83"/>
      <c r="C23" s="83"/>
      <c r="D23" s="83"/>
      <c r="E23" s="83"/>
      <c r="F23" s="83"/>
      <c r="G23" s="4"/>
      <c r="H23" s="4"/>
    </row>
    <row r="24" spans="1:8" ht="15.75" x14ac:dyDescent="0.2">
      <c r="A24" s="83"/>
      <c r="B24" s="83"/>
      <c r="C24" s="83"/>
      <c r="D24" s="83"/>
      <c r="E24" s="83"/>
      <c r="F24" s="83"/>
      <c r="G24" s="4"/>
      <c r="H24" s="4"/>
    </row>
    <row r="25" spans="1:8" ht="15.75" x14ac:dyDescent="0.2">
      <c r="A25" s="83"/>
      <c r="B25" s="83"/>
      <c r="C25" s="83"/>
      <c r="D25" s="83"/>
      <c r="E25" s="83"/>
      <c r="F25" s="83"/>
      <c r="G25" s="4"/>
      <c r="H25" s="4"/>
    </row>
    <row r="26" spans="1:8" ht="15.75" x14ac:dyDescent="0.2">
      <c r="A26" s="83"/>
      <c r="B26" s="83"/>
      <c r="C26" s="83"/>
      <c r="D26" s="83"/>
      <c r="E26" s="83"/>
      <c r="F26" s="83"/>
      <c r="G26" s="4"/>
      <c r="H26" s="4"/>
    </row>
    <row r="27" spans="1:8" ht="15.75" x14ac:dyDescent="0.2">
      <c r="A27" s="83"/>
      <c r="B27" s="83"/>
      <c r="C27" s="83"/>
      <c r="D27" s="83"/>
      <c r="E27" s="83"/>
      <c r="F27" s="83"/>
      <c r="G27" s="4"/>
      <c r="H27" s="4"/>
    </row>
    <row r="28" spans="1:8" ht="15.75" x14ac:dyDescent="0.2">
      <c r="A28" s="83"/>
      <c r="B28" s="83"/>
      <c r="C28" s="83"/>
      <c r="D28" s="83"/>
      <c r="E28" s="83"/>
      <c r="F28" s="83"/>
      <c r="G28" s="4"/>
      <c r="H28" s="4"/>
    </row>
    <row r="29" spans="1:8" ht="15.75" x14ac:dyDescent="0.2">
      <c r="A29" s="83"/>
      <c r="B29" s="83"/>
      <c r="C29" s="83"/>
      <c r="D29" s="83"/>
      <c r="E29" s="83"/>
      <c r="F29" s="83"/>
      <c r="G29" s="4"/>
      <c r="H29" s="4"/>
    </row>
    <row r="30" spans="1:8" ht="15.75" x14ac:dyDescent="0.2">
      <c r="A30" s="83"/>
      <c r="B30" s="83"/>
      <c r="C30" s="83"/>
      <c r="D30" s="83"/>
      <c r="E30" s="83"/>
      <c r="F30" s="83"/>
      <c r="G30" s="4"/>
      <c r="H30" s="4"/>
    </row>
    <row r="31" spans="1:8" ht="15.75" x14ac:dyDescent="0.2">
      <c r="A31" s="83"/>
      <c r="B31" s="83"/>
      <c r="C31" s="83"/>
      <c r="D31" s="83"/>
      <c r="E31" s="83"/>
      <c r="F31" s="83"/>
      <c r="G31" s="4"/>
      <c r="H31" s="4"/>
    </row>
    <row r="32" spans="1:8" ht="15.75" x14ac:dyDescent="0.2">
      <c r="A32" s="83"/>
      <c r="B32" s="83"/>
      <c r="C32" s="83"/>
      <c r="D32" s="83"/>
      <c r="E32" s="83"/>
      <c r="F32" s="83"/>
      <c r="G32" s="4"/>
      <c r="H32" s="4"/>
    </row>
    <row r="33" spans="1:9" ht="15.75" x14ac:dyDescent="0.2">
      <c r="A33" s="83"/>
      <c r="B33" s="83"/>
      <c r="C33" s="83"/>
      <c r="D33" s="83"/>
      <c r="E33" s="83"/>
      <c r="F33" s="83"/>
      <c r="G33" s="4"/>
      <c r="H33" s="4"/>
    </row>
    <row r="34" spans="1:9" ht="15.75" x14ac:dyDescent="0.35">
      <c r="A34" s="83"/>
      <c r="B34" s="95"/>
      <c r="C34" s="95"/>
      <c r="D34" s="95"/>
      <c r="E34" s="95"/>
      <c r="F34" s="95" t="s">
        <v>313</v>
      </c>
      <c r="G34" s="82">
        <f>SUM(G9:G33)</f>
        <v>0</v>
      </c>
      <c r="H34" s="82">
        <f>SUM(H9:H33)</f>
        <v>0</v>
      </c>
    </row>
    <row r="35" spans="1:9" ht="15.75" x14ac:dyDescent="0.35">
      <c r="A35" s="169"/>
      <c r="B35" s="169"/>
      <c r="C35" s="169"/>
      <c r="D35" s="169"/>
      <c r="E35" s="169"/>
      <c r="F35" s="169"/>
      <c r="G35" s="169"/>
      <c r="H35" s="146"/>
      <c r="I35" s="146"/>
    </row>
    <row r="36" spans="1:9" ht="15.75" x14ac:dyDescent="0.35">
      <c r="A36" s="544" t="s">
        <v>461</v>
      </c>
      <c r="B36" s="544"/>
      <c r="C36" s="544"/>
      <c r="D36" s="544"/>
      <c r="E36" s="544"/>
      <c r="F36" s="544"/>
      <c r="G36" s="544"/>
      <c r="H36" s="544"/>
      <c r="I36" s="146"/>
    </row>
    <row r="37" spans="1:9" ht="15.75" x14ac:dyDescent="0.35">
      <c r="A37" s="265"/>
      <c r="B37" s="265"/>
      <c r="C37" s="169"/>
      <c r="D37" s="169"/>
      <c r="E37" s="169"/>
      <c r="F37" s="169"/>
      <c r="G37" s="169"/>
      <c r="H37" s="146"/>
      <c r="I37" s="146"/>
    </row>
    <row r="38" spans="1:9" ht="15.75" x14ac:dyDescent="0.35">
      <c r="A38" s="265"/>
      <c r="B38" s="265"/>
      <c r="C38" s="146"/>
      <c r="D38" s="146"/>
      <c r="E38" s="146"/>
      <c r="F38" s="146"/>
      <c r="G38" s="146"/>
      <c r="H38" s="146"/>
      <c r="I38" s="146"/>
    </row>
    <row r="39" spans="1:9" ht="15.75" x14ac:dyDescent="0.35">
      <c r="A39" s="265"/>
      <c r="B39" s="265"/>
      <c r="C39" s="146"/>
      <c r="D39" s="146"/>
      <c r="E39" s="146"/>
      <c r="F39" s="146"/>
      <c r="G39" s="146"/>
      <c r="H39" s="146"/>
      <c r="I39" s="146"/>
    </row>
    <row r="40" spans="1:9" x14ac:dyDescent="0.2">
      <c r="A40" s="308"/>
      <c r="B40" s="308"/>
      <c r="C40" s="308"/>
      <c r="D40" s="308"/>
      <c r="E40" s="308"/>
      <c r="F40" s="308"/>
      <c r="G40" s="308"/>
      <c r="H40" s="308"/>
      <c r="I40" s="308"/>
    </row>
    <row r="41" spans="1:9" ht="15.75" x14ac:dyDescent="0.35">
      <c r="A41" s="151" t="s">
        <v>93</v>
      </c>
      <c r="B41" s="151"/>
      <c r="C41" s="146"/>
      <c r="D41" s="146"/>
      <c r="E41" s="146"/>
      <c r="F41" s="146"/>
      <c r="G41" s="146"/>
      <c r="H41" s="146"/>
      <c r="I41" s="146"/>
    </row>
    <row r="42" spans="1:9" ht="15.75" x14ac:dyDescent="0.35">
      <c r="A42" s="146"/>
      <c r="B42" s="146"/>
      <c r="C42" s="146"/>
      <c r="D42" s="146"/>
      <c r="E42" s="146"/>
      <c r="F42" s="146"/>
      <c r="G42" s="146"/>
      <c r="H42" s="146"/>
      <c r="I42" s="146"/>
    </row>
    <row r="43" spans="1:9" ht="15.75" x14ac:dyDescent="0.35">
      <c r="A43" s="146"/>
      <c r="B43" s="146"/>
      <c r="C43" s="146"/>
      <c r="D43" s="146"/>
      <c r="E43" s="146"/>
      <c r="F43" s="146"/>
      <c r="G43" s="146"/>
      <c r="H43" s="146"/>
      <c r="I43" s="152"/>
    </row>
    <row r="44" spans="1:9" ht="15.75" x14ac:dyDescent="0.35">
      <c r="A44" s="151"/>
      <c r="B44" s="151"/>
      <c r="C44" s="151" t="s">
        <v>370</v>
      </c>
      <c r="D44" s="151"/>
      <c r="E44" s="169"/>
      <c r="F44" s="151"/>
      <c r="G44" s="151"/>
      <c r="H44" s="146"/>
      <c r="I44" s="152"/>
    </row>
    <row r="45" spans="1:9" ht="15.75" x14ac:dyDescent="0.35">
      <c r="A45" s="146"/>
      <c r="B45" s="146"/>
      <c r="C45" s="146" t="s">
        <v>250</v>
      </c>
      <c r="D45" s="146"/>
      <c r="E45" s="146"/>
      <c r="F45" s="146"/>
      <c r="G45" s="146"/>
      <c r="H45" s="146"/>
      <c r="I45" s="152"/>
    </row>
    <row r="46" spans="1:9" x14ac:dyDescent="0.2">
      <c r="A46" s="153"/>
      <c r="B46" s="153"/>
      <c r="C46" s="153" t="s">
        <v>123</v>
      </c>
      <c r="D46" s="153"/>
      <c r="E46" s="153"/>
      <c r="F46" s="153"/>
      <c r="G46" s="153"/>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L47"/>
  <sheetViews>
    <sheetView view="pageBreakPreview" zoomScaleSheetLayoutView="100" workbookViewId="0">
      <selection activeCell="A20" sqref="A20"/>
    </sheetView>
  </sheetViews>
  <sheetFormatPr defaultColWidth="9.140625" defaultRowHeight="12.75" x14ac:dyDescent="0.2"/>
  <cols>
    <col min="1" max="1" width="5.42578125" style="171" customWidth="1"/>
    <col min="2" max="2" width="27.5703125" style="171" customWidth="1"/>
    <col min="3" max="3" width="19.28515625" style="171" customWidth="1"/>
    <col min="4" max="4" width="16.85546875" style="171" customWidth="1"/>
    <col min="5" max="5" width="13.140625" style="171" customWidth="1"/>
    <col min="6" max="6" width="17" style="171" customWidth="1"/>
    <col min="7" max="7" width="13.7109375" style="171" customWidth="1"/>
    <col min="8" max="8" width="19.42578125" style="171" bestFit="1" customWidth="1"/>
    <col min="9" max="9" width="18.5703125" style="171" bestFit="1" customWidth="1"/>
    <col min="10" max="10" width="16.7109375" style="171" customWidth="1"/>
    <col min="11" max="11" width="17.7109375" style="171" customWidth="1"/>
    <col min="12" max="12" width="12.85546875" style="171" customWidth="1"/>
    <col min="13" max="16384" width="9.140625" style="171"/>
  </cols>
  <sheetData>
    <row r="2" spans="1:12" ht="15.75" x14ac:dyDescent="0.35">
      <c r="A2" s="548" t="s">
        <v>414</v>
      </c>
      <c r="B2" s="548"/>
      <c r="C2" s="548"/>
      <c r="D2" s="548"/>
      <c r="E2" s="266"/>
      <c r="F2" s="73"/>
      <c r="G2" s="73"/>
      <c r="H2" s="73"/>
      <c r="I2" s="73"/>
      <c r="J2" s="269"/>
      <c r="K2" s="268"/>
      <c r="L2" s="268" t="s">
        <v>94</v>
      </c>
    </row>
    <row r="3" spans="1:12" ht="15.75" x14ac:dyDescent="0.35">
      <c r="A3" s="72" t="s">
        <v>124</v>
      </c>
      <c r="B3" s="71"/>
      <c r="C3" s="73"/>
      <c r="D3" s="73"/>
      <c r="E3" s="73"/>
      <c r="F3" s="73"/>
      <c r="G3" s="73"/>
      <c r="H3" s="73"/>
      <c r="I3" s="73"/>
      <c r="J3" s="269"/>
      <c r="K3" s="519" t="str">
        <f>'ფორმა N1'!M2</f>
        <v>01.01.2021/31.12.2021</v>
      </c>
      <c r="L3" s="519"/>
    </row>
    <row r="4" spans="1:12" ht="15.75" x14ac:dyDescent="0.35">
      <c r="A4" s="72"/>
      <c r="B4" s="72"/>
      <c r="C4" s="71"/>
      <c r="D4" s="71"/>
      <c r="E4" s="71"/>
      <c r="F4" s="71"/>
      <c r="G4" s="71"/>
      <c r="H4" s="71"/>
      <c r="I4" s="71"/>
      <c r="J4" s="269"/>
      <c r="K4" s="269"/>
      <c r="L4" s="269"/>
    </row>
    <row r="5" spans="1:12" ht="15.75" x14ac:dyDescent="0.35">
      <c r="A5" s="73" t="s">
        <v>254</v>
      </c>
      <c r="B5" s="73"/>
      <c r="C5" s="73"/>
      <c r="D5" s="73"/>
      <c r="E5" s="73"/>
      <c r="F5" s="73"/>
      <c r="G5" s="73"/>
      <c r="H5" s="73"/>
      <c r="I5" s="73"/>
      <c r="J5" s="72"/>
      <c r="K5" s="72"/>
      <c r="L5" s="72"/>
    </row>
    <row r="6" spans="1:12" ht="15.75" x14ac:dyDescent="0.35">
      <c r="A6" s="76" t="str">
        <f>'ფორმა N1'!D4</f>
        <v>მპგ თავიუფალი დემოკრატები</v>
      </c>
      <c r="B6" s="76"/>
      <c r="C6" s="76"/>
      <c r="D6" s="76"/>
      <c r="E6" s="76"/>
      <c r="F6" s="76"/>
      <c r="G6" s="76"/>
      <c r="H6" s="76"/>
      <c r="I6" s="76"/>
      <c r="J6" s="77"/>
      <c r="K6" s="77"/>
    </row>
    <row r="7" spans="1:12" ht="15.75" x14ac:dyDescent="0.35">
      <c r="A7" s="73"/>
      <c r="B7" s="73"/>
      <c r="C7" s="73"/>
      <c r="D7" s="73"/>
      <c r="E7" s="73"/>
      <c r="F7" s="73"/>
      <c r="G7" s="73"/>
      <c r="H7" s="73"/>
      <c r="I7" s="73"/>
      <c r="J7" s="72"/>
      <c r="K7" s="72"/>
      <c r="L7" s="72"/>
    </row>
    <row r="8" spans="1:12" ht="15.75" x14ac:dyDescent="0.2">
      <c r="A8" s="264"/>
      <c r="B8" s="264"/>
      <c r="C8" s="264"/>
      <c r="D8" s="264"/>
      <c r="E8" s="264"/>
      <c r="F8" s="264"/>
      <c r="G8" s="264"/>
      <c r="H8" s="264"/>
      <c r="I8" s="264"/>
      <c r="J8" s="74"/>
      <c r="K8" s="74"/>
      <c r="L8" s="74"/>
    </row>
    <row r="9" spans="1:12" ht="47.25" x14ac:dyDescent="0.2">
      <c r="A9" s="86" t="s">
        <v>64</v>
      </c>
      <c r="B9" s="86" t="s">
        <v>390</v>
      </c>
      <c r="C9" s="86" t="s">
        <v>391</v>
      </c>
      <c r="D9" s="86" t="s">
        <v>392</v>
      </c>
      <c r="E9" s="86" t="s">
        <v>393</v>
      </c>
      <c r="F9" s="86" t="s">
        <v>394</v>
      </c>
      <c r="G9" s="86" t="s">
        <v>395</v>
      </c>
      <c r="H9" s="86" t="s">
        <v>416</v>
      </c>
      <c r="I9" s="86" t="s">
        <v>396</v>
      </c>
      <c r="J9" s="86" t="s">
        <v>397</v>
      </c>
      <c r="K9" s="86" t="s">
        <v>398</v>
      </c>
      <c r="L9" s="86" t="s">
        <v>293</v>
      </c>
    </row>
    <row r="10" spans="1:12" ht="15.75" x14ac:dyDescent="0.2">
      <c r="A10" s="94">
        <v>1</v>
      </c>
      <c r="B10" s="349"/>
      <c r="C10" s="94"/>
      <c r="D10" s="94"/>
      <c r="E10" s="94"/>
      <c r="F10" s="94"/>
      <c r="G10" s="94"/>
      <c r="H10" s="94"/>
      <c r="I10" s="94"/>
      <c r="J10" s="4"/>
      <c r="K10" s="4"/>
      <c r="L10" s="94"/>
    </row>
    <row r="11" spans="1:12" ht="15.75" x14ac:dyDescent="0.2">
      <c r="A11" s="94">
        <v>2</v>
      </c>
      <c r="B11" s="349"/>
      <c r="C11" s="94"/>
      <c r="D11" s="94"/>
      <c r="E11" s="94"/>
      <c r="F11" s="94"/>
      <c r="G11" s="94"/>
      <c r="H11" s="94"/>
      <c r="I11" s="94"/>
      <c r="J11" s="4"/>
      <c r="K11" s="4"/>
      <c r="L11" s="94"/>
    </row>
    <row r="12" spans="1:12" ht="15.75" x14ac:dyDescent="0.2">
      <c r="A12" s="94">
        <v>3</v>
      </c>
      <c r="B12" s="349"/>
      <c r="C12" s="83"/>
      <c r="D12" s="83"/>
      <c r="E12" s="83"/>
      <c r="F12" s="83"/>
      <c r="G12" s="83"/>
      <c r="H12" s="83"/>
      <c r="I12" s="83"/>
      <c r="J12" s="4"/>
      <c r="K12" s="4"/>
      <c r="L12" s="83"/>
    </row>
    <row r="13" spans="1:12" ht="15.75" x14ac:dyDescent="0.2">
      <c r="A13" s="94">
        <v>4</v>
      </c>
      <c r="B13" s="349"/>
      <c r="C13" s="83"/>
      <c r="D13" s="83"/>
      <c r="E13" s="83"/>
      <c r="F13" s="83"/>
      <c r="G13" s="83"/>
      <c r="H13" s="83"/>
      <c r="I13" s="83"/>
      <c r="J13" s="4"/>
      <c r="K13" s="4"/>
      <c r="L13" s="83"/>
    </row>
    <row r="14" spans="1:12" ht="15.75" x14ac:dyDescent="0.2">
      <c r="A14" s="94">
        <v>5</v>
      </c>
      <c r="B14" s="349"/>
      <c r="C14" s="83"/>
      <c r="D14" s="83"/>
      <c r="E14" s="83"/>
      <c r="F14" s="83"/>
      <c r="G14" s="83"/>
      <c r="H14" s="83"/>
      <c r="I14" s="83"/>
      <c r="J14" s="4"/>
      <c r="K14" s="4"/>
      <c r="L14" s="83"/>
    </row>
    <row r="15" spans="1:12" ht="15.75" x14ac:dyDescent="0.2">
      <c r="A15" s="94">
        <v>6</v>
      </c>
      <c r="B15" s="349"/>
      <c r="C15" s="83"/>
      <c r="D15" s="83"/>
      <c r="E15" s="83"/>
      <c r="F15" s="83"/>
      <c r="G15" s="83"/>
      <c r="H15" s="83"/>
      <c r="I15" s="83"/>
      <c r="J15" s="4"/>
      <c r="K15" s="4"/>
      <c r="L15" s="83"/>
    </row>
    <row r="16" spans="1:12" ht="15.75" x14ac:dyDescent="0.2">
      <c r="A16" s="94">
        <v>7</v>
      </c>
      <c r="B16" s="349"/>
      <c r="C16" s="83"/>
      <c r="D16" s="83"/>
      <c r="E16" s="83"/>
      <c r="F16" s="83"/>
      <c r="G16" s="83"/>
      <c r="H16" s="83"/>
      <c r="I16" s="83"/>
      <c r="J16" s="4"/>
      <c r="K16" s="4"/>
      <c r="L16" s="83"/>
    </row>
    <row r="17" spans="1:12" ht="15.75" x14ac:dyDescent="0.2">
      <c r="A17" s="94">
        <v>8</v>
      </c>
      <c r="B17" s="349"/>
      <c r="C17" s="83"/>
      <c r="D17" s="83"/>
      <c r="E17" s="83"/>
      <c r="F17" s="83"/>
      <c r="G17" s="83"/>
      <c r="H17" s="83"/>
      <c r="I17" s="83"/>
      <c r="J17" s="4"/>
      <c r="K17" s="4"/>
      <c r="L17" s="83"/>
    </row>
    <row r="18" spans="1:12" ht="15.75" x14ac:dyDescent="0.2">
      <c r="A18" s="94">
        <v>9</v>
      </c>
      <c r="B18" s="349"/>
      <c r="C18" s="83"/>
      <c r="D18" s="83"/>
      <c r="E18" s="83"/>
      <c r="F18" s="83"/>
      <c r="G18" s="83"/>
      <c r="H18" s="83"/>
      <c r="I18" s="83"/>
      <c r="J18" s="4"/>
      <c r="K18" s="4"/>
      <c r="L18" s="83"/>
    </row>
    <row r="19" spans="1:12" ht="15.75" x14ac:dyDescent="0.2">
      <c r="A19" s="94">
        <v>10</v>
      </c>
      <c r="B19" s="349"/>
      <c r="C19" s="83"/>
      <c r="D19" s="83"/>
      <c r="E19" s="83"/>
      <c r="F19" s="83"/>
      <c r="G19" s="83"/>
      <c r="H19" s="83"/>
      <c r="I19" s="83"/>
      <c r="J19" s="4"/>
      <c r="K19" s="4"/>
      <c r="L19" s="83"/>
    </row>
    <row r="20" spans="1:12" ht="15.75" x14ac:dyDescent="0.2">
      <c r="A20" s="94">
        <v>11</v>
      </c>
      <c r="B20" s="349"/>
      <c r="C20" s="83"/>
      <c r="D20" s="83"/>
      <c r="E20" s="83"/>
      <c r="F20" s="83"/>
      <c r="G20" s="83"/>
      <c r="H20" s="83"/>
      <c r="I20" s="83"/>
      <c r="J20" s="4"/>
      <c r="K20" s="4"/>
      <c r="L20" s="83"/>
    </row>
    <row r="21" spans="1:12" ht="15.75" x14ac:dyDescent="0.2">
      <c r="A21" s="94">
        <v>12</v>
      </c>
      <c r="B21" s="349"/>
      <c r="C21" s="83"/>
      <c r="D21" s="83"/>
      <c r="E21" s="83"/>
      <c r="F21" s="83"/>
      <c r="G21" s="83"/>
      <c r="H21" s="83"/>
      <c r="I21" s="83"/>
      <c r="J21" s="4"/>
      <c r="K21" s="4"/>
      <c r="L21" s="83"/>
    </row>
    <row r="22" spans="1:12" ht="15.75" x14ac:dyDescent="0.2">
      <c r="A22" s="94">
        <v>13</v>
      </c>
      <c r="B22" s="349"/>
      <c r="C22" s="83"/>
      <c r="D22" s="83"/>
      <c r="E22" s="83"/>
      <c r="F22" s="83"/>
      <c r="G22" s="83"/>
      <c r="H22" s="83"/>
      <c r="I22" s="83"/>
      <c r="J22" s="4"/>
      <c r="K22" s="4"/>
      <c r="L22" s="83"/>
    </row>
    <row r="23" spans="1:12" ht="15.75" x14ac:dyDescent="0.2">
      <c r="A23" s="94">
        <v>14</v>
      </c>
      <c r="B23" s="349"/>
      <c r="C23" s="83"/>
      <c r="D23" s="83"/>
      <c r="E23" s="83"/>
      <c r="F23" s="83"/>
      <c r="G23" s="83"/>
      <c r="H23" s="83"/>
      <c r="I23" s="83"/>
      <c r="J23" s="4"/>
      <c r="K23" s="4"/>
      <c r="L23" s="83"/>
    </row>
    <row r="24" spans="1:12" ht="15.75" x14ac:dyDescent="0.2">
      <c r="A24" s="94">
        <v>15</v>
      </c>
      <c r="B24" s="349"/>
      <c r="C24" s="83"/>
      <c r="D24" s="83"/>
      <c r="E24" s="83"/>
      <c r="F24" s="83"/>
      <c r="G24" s="83"/>
      <c r="H24" s="83"/>
      <c r="I24" s="83"/>
      <c r="J24" s="4"/>
      <c r="K24" s="4"/>
      <c r="L24" s="83"/>
    </row>
    <row r="25" spans="1:12" ht="15.75" x14ac:dyDescent="0.2">
      <c r="A25" s="94">
        <v>16</v>
      </c>
      <c r="B25" s="349"/>
      <c r="C25" s="83"/>
      <c r="D25" s="83"/>
      <c r="E25" s="83"/>
      <c r="F25" s="83"/>
      <c r="G25" s="83"/>
      <c r="H25" s="83"/>
      <c r="I25" s="83"/>
      <c r="J25" s="4"/>
      <c r="K25" s="4"/>
      <c r="L25" s="83"/>
    </row>
    <row r="26" spans="1:12" ht="15.75" x14ac:dyDescent="0.2">
      <c r="A26" s="94">
        <v>17</v>
      </c>
      <c r="B26" s="349"/>
      <c r="C26" s="83"/>
      <c r="D26" s="83"/>
      <c r="E26" s="83"/>
      <c r="F26" s="83"/>
      <c r="G26" s="83"/>
      <c r="H26" s="83"/>
      <c r="I26" s="83"/>
      <c r="J26" s="4"/>
      <c r="K26" s="4"/>
      <c r="L26" s="83"/>
    </row>
    <row r="27" spans="1:12" ht="15.75" x14ac:dyDescent="0.2">
      <c r="A27" s="94">
        <v>18</v>
      </c>
      <c r="B27" s="349"/>
      <c r="C27" s="83"/>
      <c r="D27" s="83"/>
      <c r="E27" s="83"/>
      <c r="F27" s="83"/>
      <c r="G27" s="83"/>
      <c r="H27" s="83"/>
      <c r="I27" s="83"/>
      <c r="J27" s="4"/>
      <c r="K27" s="4"/>
      <c r="L27" s="83"/>
    </row>
    <row r="28" spans="1:12" ht="15.75" x14ac:dyDescent="0.2">
      <c r="A28" s="94">
        <v>19</v>
      </c>
      <c r="B28" s="349"/>
      <c r="C28" s="83"/>
      <c r="D28" s="83"/>
      <c r="E28" s="83"/>
      <c r="F28" s="83"/>
      <c r="G28" s="83"/>
      <c r="H28" s="83"/>
      <c r="I28" s="83"/>
      <c r="J28" s="4"/>
      <c r="K28" s="4"/>
      <c r="L28" s="83"/>
    </row>
    <row r="29" spans="1:12" ht="15.75" x14ac:dyDescent="0.2">
      <c r="A29" s="94">
        <v>20</v>
      </c>
      <c r="B29" s="349"/>
      <c r="C29" s="83"/>
      <c r="D29" s="83"/>
      <c r="E29" s="83"/>
      <c r="F29" s="83"/>
      <c r="G29" s="83"/>
      <c r="H29" s="83"/>
      <c r="I29" s="83"/>
      <c r="J29" s="4"/>
      <c r="K29" s="4"/>
      <c r="L29" s="83"/>
    </row>
    <row r="30" spans="1:12" ht="15.75" x14ac:dyDescent="0.2">
      <c r="A30" s="94">
        <v>21</v>
      </c>
      <c r="B30" s="349"/>
      <c r="C30" s="83"/>
      <c r="D30" s="83"/>
      <c r="E30" s="83"/>
      <c r="F30" s="83"/>
      <c r="G30" s="83"/>
      <c r="H30" s="83"/>
      <c r="I30" s="83"/>
      <c r="J30" s="4"/>
      <c r="K30" s="4"/>
      <c r="L30" s="83"/>
    </row>
    <row r="31" spans="1:12" ht="15.75" x14ac:dyDescent="0.2">
      <c r="A31" s="94">
        <v>22</v>
      </c>
      <c r="B31" s="349"/>
      <c r="C31" s="83"/>
      <c r="D31" s="83"/>
      <c r="E31" s="83"/>
      <c r="F31" s="83"/>
      <c r="G31" s="83"/>
      <c r="H31" s="83"/>
      <c r="I31" s="83"/>
      <c r="J31" s="4"/>
      <c r="K31" s="4"/>
      <c r="L31" s="83"/>
    </row>
    <row r="32" spans="1:12" ht="15.75" x14ac:dyDescent="0.2">
      <c r="A32" s="94">
        <v>23</v>
      </c>
      <c r="B32" s="349"/>
      <c r="C32" s="83"/>
      <c r="D32" s="83"/>
      <c r="E32" s="83"/>
      <c r="F32" s="83"/>
      <c r="G32" s="83"/>
      <c r="H32" s="83"/>
      <c r="I32" s="83"/>
      <c r="J32" s="4"/>
      <c r="K32" s="4"/>
      <c r="L32" s="83"/>
    </row>
    <row r="33" spans="1:12" ht="15.75" x14ac:dyDescent="0.2">
      <c r="A33" s="94">
        <v>24</v>
      </c>
      <c r="B33" s="349"/>
      <c r="C33" s="83"/>
      <c r="D33" s="83"/>
      <c r="E33" s="83"/>
      <c r="F33" s="83"/>
      <c r="G33" s="83"/>
      <c r="H33" s="83"/>
      <c r="I33" s="83"/>
      <c r="J33" s="4"/>
      <c r="K33" s="4"/>
      <c r="L33" s="83"/>
    </row>
    <row r="34" spans="1:12" ht="15.75" x14ac:dyDescent="0.2">
      <c r="A34" s="83" t="s">
        <v>256</v>
      </c>
      <c r="B34" s="349"/>
      <c r="C34" s="83"/>
      <c r="D34" s="83"/>
      <c r="E34" s="83"/>
      <c r="F34" s="83"/>
      <c r="G34" s="83"/>
      <c r="H34" s="83"/>
      <c r="I34" s="83"/>
      <c r="J34" s="4"/>
      <c r="K34" s="4"/>
      <c r="L34" s="83"/>
    </row>
    <row r="35" spans="1:12" ht="15.75" x14ac:dyDescent="0.35">
      <c r="A35" s="256"/>
      <c r="B35" s="357"/>
      <c r="C35" s="257"/>
      <c r="D35" s="257"/>
      <c r="E35" s="257"/>
      <c r="F35" s="257"/>
      <c r="G35" s="256"/>
      <c r="H35" s="256"/>
      <c r="I35" s="256"/>
      <c r="J35" s="256" t="s">
        <v>399</v>
      </c>
      <c r="K35" s="258">
        <f>SUM(K10:K34)</f>
        <v>0</v>
      </c>
      <c r="L35" s="256"/>
    </row>
    <row r="36" spans="1:12" ht="15.75" x14ac:dyDescent="0.35">
      <c r="A36" s="259"/>
      <c r="B36" s="259"/>
      <c r="C36" s="259"/>
      <c r="D36" s="259"/>
      <c r="E36" s="259"/>
      <c r="F36" s="259"/>
      <c r="G36" s="259"/>
      <c r="H36" s="259"/>
      <c r="I36" s="259"/>
      <c r="J36" s="259"/>
      <c r="K36" s="152"/>
      <c r="L36" s="297"/>
    </row>
    <row r="37" spans="1:12" ht="30.75" customHeight="1" x14ac:dyDescent="0.2">
      <c r="A37" s="553" t="s">
        <v>499</v>
      </c>
      <c r="B37" s="553"/>
      <c r="C37" s="553"/>
      <c r="D37" s="553"/>
      <c r="E37" s="553"/>
      <c r="F37" s="553"/>
      <c r="G37" s="553"/>
      <c r="H37" s="553"/>
      <c r="I37" s="553"/>
      <c r="J37" s="553"/>
      <c r="K37" s="553"/>
      <c r="L37" s="553"/>
    </row>
    <row r="38" spans="1:12" ht="15.75" x14ac:dyDescent="0.2">
      <c r="A38" s="545" t="s">
        <v>462</v>
      </c>
      <c r="B38" s="545"/>
      <c r="C38" s="545"/>
      <c r="D38" s="545"/>
      <c r="E38" s="545"/>
      <c r="F38" s="545"/>
      <c r="G38" s="545"/>
      <c r="H38" s="545"/>
      <c r="I38" s="545"/>
      <c r="J38" s="545"/>
      <c r="K38" s="545"/>
      <c r="L38" s="545"/>
    </row>
    <row r="39" spans="1:12" ht="15.75" x14ac:dyDescent="0.2">
      <c r="A39" s="545" t="s">
        <v>481</v>
      </c>
      <c r="B39" s="545"/>
      <c r="C39" s="545"/>
      <c r="D39" s="545"/>
      <c r="E39" s="545"/>
      <c r="F39" s="545"/>
      <c r="G39" s="545"/>
      <c r="H39" s="545"/>
      <c r="I39" s="545"/>
      <c r="J39" s="545"/>
      <c r="K39" s="545"/>
      <c r="L39" s="545"/>
    </row>
    <row r="40" spans="1:12" ht="15.75" x14ac:dyDescent="0.2">
      <c r="A40" s="545" t="s">
        <v>463</v>
      </c>
      <c r="B40" s="545"/>
      <c r="C40" s="545"/>
      <c r="D40" s="545"/>
      <c r="E40" s="545"/>
      <c r="F40" s="545"/>
      <c r="G40" s="545"/>
      <c r="H40" s="545"/>
      <c r="I40" s="545"/>
      <c r="J40" s="545"/>
      <c r="K40" s="545"/>
      <c r="L40" s="545"/>
    </row>
    <row r="41" spans="1:12" ht="33.75" customHeight="1" x14ac:dyDescent="0.2">
      <c r="A41" s="546" t="s">
        <v>464</v>
      </c>
      <c r="B41" s="546"/>
      <c r="C41" s="546"/>
      <c r="D41" s="546"/>
      <c r="E41" s="546"/>
      <c r="F41" s="546"/>
      <c r="G41" s="546"/>
      <c r="H41" s="546"/>
      <c r="I41" s="546"/>
      <c r="J41" s="546"/>
      <c r="K41" s="546"/>
      <c r="L41" s="546"/>
    </row>
    <row r="42" spans="1:12" x14ac:dyDescent="0.2">
      <c r="A42" s="308"/>
      <c r="B42" s="308"/>
      <c r="C42" s="308"/>
      <c r="D42" s="308"/>
      <c r="E42" s="308"/>
      <c r="F42" s="308"/>
      <c r="G42" s="308"/>
      <c r="H42" s="308"/>
      <c r="I42" s="308"/>
      <c r="J42" s="308"/>
      <c r="K42" s="308"/>
    </row>
    <row r="43" spans="1:12" ht="15.75" x14ac:dyDescent="0.35">
      <c r="A43" s="549" t="s">
        <v>93</v>
      </c>
      <c r="B43" s="549"/>
      <c r="C43" s="350"/>
      <c r="D43" s="351"/>
      <c r="E43" s="351"/>
      <c r="F43" s="350"/>
      <c r="G43" s="350"/>
      <c r="H43" s="350"/>
      <c r="I43" s="350"/>
      <c r="J43" s="350"/>
      <c r="K43" s="146"/>
    </row>
    <row r="44" spans="1:12" ht="15.75" x14ac:dyDescent="0.35">
      <c r="A44" s="350"/>
      <c r="B44" s="351"/>
      <c r="C44" s="350"/>
      <c r="D44" s="351"/>
      <c r="E44" s="351"/>
      <c r="F44" s="350"/>
      <c r="G44" s="350"/>
      <c r="H44" s="350"/>
      <c r="I44" s="350"/>
      <c r="J44" s="352"/>
      <c r="K44" s="146"/>
    </row>
    <row r="45" spans="1:12" ht="15" customHeight="1" x14ac:dyDescent="0.35">
      <c r="A45" s="350"/>
      <c r="B45" s="351"/>
      <c r="C45" s="550" t="s">
        <v>248</v>
      </c>
      <c r="D45" s="550"/>
      <c r="E45" s="353"/>
      <c r="F45" s="354"/>
      <c r="G45" s="551" t="s">
        <v>400</v>
      </c>
      <c r="H45" s="551"/>
      <c r="I45" s="551"/>
      <c r="J45" s="355"/>
      <c r="K45" s="146"/>
    </row>
    <row r="46" spans="1:12" ht="15.75" x14ac:dyDescent="0.35">
      <c r="A46" s="350"/>
      <c r="B46" s="351"/>
      <c r="C46" s="350"/>
      <c r="D46" s="351"/>
      <c r="E46" s="351"/>
      <c r="F46" s="350"/>
      <c r="G46" s="552"/>
      <c r="H46" s="552"/>
      <c r="I46" s="552"/>
      <c r="J46" s="355"/>
      <c r="K46" s="146"/>
    </row>
    <row r="47" spans="1:12" ht="15.75" x14ac:dyDescent="0.35">
      <c r="A47" s="350"/>
      <c r="B47" s="351"/>
      <c r="C47" s="547" t="s">
        <v>123</v>
      </c>
      <c r="D47" s="547"/>
      <c r="E47" s="353"/>
      <c r="F47" s="354"/>
      <c r="G47" s="350"/>
      <c r="H47" s="350"/>
      <c r="I47" s="350"/>
      <c r="J47" s="350"/>
      <c r="K47" s="146"/>
    </row>
  </sheetData>
  <mergeCells count="11">
    <mergeCell ref="A40:L40"/>
    <mergeCell ref="A41:L41"/>
    <mergeCell ref="C47:D47"/>
    <mergeCell ref="A2:D2"/>
    <mergeCell ref="K3:L3"/>
    <mergeCell ref="A43:B43"/>
    <mergeCell ref="C45:D45"/>
    <mergeCell ref="G45:I46"/>
    <mergeCell ref="A37:L37"/>
    <mergeCell ref="A38:L38"/>
    <mergeCell ref="A39:L39"/>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89"/>
  <sheetViews>
    <sheetView showGridLines="0" view="pageBreakPreview" zoomScale="80" zoomScaleSheetLayoutView="80" workbookViewId="0">
      <selection activeCell="C24" sqref="C24"/>
    </sheetView>
  </sheetViews>
  <sheetFormatPr defaultColWidth="9.140625" defaultRowHeight="15.75" x14ac:dyDescent="0.35"/>
  <cols>
    <col min="1" max="1" width="15.7109375" style="20" customWidth="1"/>
    <col min="2" max="2" width="74.140625" style="20" customWidth="1"/>
    <col min="3" max="3" width="14.85546875" style="20" customWidth="1"/>
    <col min="4" max="4" width="13.28515625" style="20" customWidth="1"/>
    <col min="5" max="5" width="0.7109375" style="20" customWidth="1"/>
    <col min="6" max="16384" width="9.140625" style="20"/>
  </cols>
  <sheetData>
    <row r="1" spans="1:12" x14ac:dyDescent="0.35">
      <c r="A1" s="71" t="s">
        <v>281</v>
      </c>
      <c r="B1" s="107"/>
      <c r="C1" s="521" t="s">
        <v>94</v>
      </c>
      <c r="D1" s="521"/>
      <c r="E1" s="137"/>
    </row>
    <row r="2" spans="1:12" x14ac:dyDescent="0.35">
      <c r="A2" s="72" t="s">
        <v>124</v>
      </c>
      <c r="B2" s="107"/>
      <c r="C2" s="519" t="str">
        <f>'ფორმა N1'!M2</f>
        <v>01.01.2021/31.12.2021</v>
      </c>
      <c r="D2" s="520"/>
      <c r="E2" s="137"/>
    </row>
    <row r="3" spans="1:12" x14ac:dyDescent="0.35">
      <c r="A3" s="72"/>
      <c r="B3" s="107"/>
      <c r="C3" s="269"/>
      <c r="D3" s="269"/>
      <c r="E3" s="137"/>
    </row>
    <row r="4" spans="1:12" s="2" customFormat="1" x14ac:dyDescent="0.35">
      <c r="A4" s="73" t="s">
        <v>254</v>
      </c>
      <c r="B4" s="73"/>
      <c r="C4" s="72"/>
      <c r="D4" s="72"/>
      <c r="E4" s="103"/>
      <c r="L4" s="20"/>
    </row>
    <row r="5" spans="1:12" s="2" customFormat="1" x14ac:dyDescent="0.35">
      <c r="A5" s="112" t="str">
        <f>'ფორმა N1'!D4</f>
        <v>მპგ თავიუფალი დემოკრატები</v>
      </c>
      <c r="B5" s="105"/>
      <c r="C5" s="57"/>
      <c r="D5" s="57"/>
      <c r="E5" s="103"/>
    </row>
    <row r="6" spans="1:12" s="2" customFormat="1" x14ac:dyDescent="0.35">
      <c r="A6" s="73"/>
      <c r="B6" s="73"/>
      <c r="C6" s="72"/>
      <c r="D6" s="72"/>
      <c r="E6" s="103"/>
    </row>
    <row r="7" spans="1:12" s="6" customFormat="1" x14ac:dyDescent="0.35">
      <c r="A7" s="264"/>
      <c r="B7" s="264"/>
      <c r="C7" s="74"/>
      <c r="D7" s="74"/>
      <c r="E7" s="138"/>
    </row>
    <row r="8" spans="1:12" s="6" customFormat="1" ht="31.5" x14ac:dyDescent="0.35">
      <c r="A8" s="101" t="s">
        <v>64</v>
      </c>
      <c r="B8" s="75" t="s">
        <v>11</v>
      </c>
      <c r="C8" s="75" t="s">
        <v>10</v>
      </c>
      <c r="D8" s="75" t="s">
        <v>9</v>
      </c>
      <c r="E8" s="138"/>
    </row>
    <row r="9" spans="1:12" s="9" customFormat="1" ht="18.75" x14ac:dyDescent="0.2">
      <c r="A9" s="13">
        <v>1</v>
      </c>
      <c r="B9" s="13" t="s">
        <v>57</v>
      </c>
      <c r="C9" s="78">
        <f>SUM(C10,C14,C54,C57,C58,C59,C76)</f>
        <v>0</v>
      </c>
      <c r="D9" s="78">
        <f>SUM(D10,D14,D54,D57,D58,D59,D65,D72,D73)</f>
        <v>0</v>
      </c>
      <c r="E9" s="139"/>
    </row>
    <row r="10" spans="1:12" s="9" customFormat="1" ht="18.75" x14ac:dyDescent="0.2">
      <c r="A10" s="14">
        <v>1.1000000000000001</v>
      </c>
      <c r="B10" s="14" t="s">
        <v>58</v>
      </c>
      <c r="C10" s="80">
        <f>SUM(C11:C13)</f>
        <v>0</v>
      </c>
      <c r="D10" s="80">
        <f>SUM(D11:D13)</f>
        <v>0</v>
      </c>
      <c r="E10" s="139"/>
    </row>
    <row r="11" spans="1:12" s="9" customFormat="1" ht="16.5" customHeight="1" x14ac:dyDescent="0.2">
      <c r="A11" s="16" t="s">
        <v>30</v>
      </c>
      <c r="B11" s="16" t="s">
        <v>59</v>
      </c>
      <c r="C11" s="31"/>
      <c r="D11" s="32"/>
      <c r="E11" s="139"/>
    </row>
    <row r="12" spans="1:12" ht="16.5" customHeight="1" x14ac:dyDescent="0.35">
      <c r="A12" s="16" t="s">
        <v>31</v>
      </c>
      <c r="B12" s="16" t="s">
        <v>0</v>
      </c>
      <c r="C12" s="31"/>
      <c r="D12" s="32"/>
      <c r="E12" s="137"/>
    </row>
    <row r="13" spans="1:12" s="3" customFormat="1" x14ac:dyDescent="0.2">
      <c r="A13" s="356" t="s">
        <v>71</v>
      </c>
      <c r="B13" s="84" t="s">
        <v>486</v>
      </c>
      <c r="C13" s="4"/>
      <c r="D13" s="4"/>
      <c r="E13" s="91"/>
    </row>
    <row r="14" spans="1:12" x14ac:dyDescent="0.35">
      <c r="A14" s="14">
        <v>1.2</v>
      </c>
      <c r="B14" s="14" t="s">
        <v>60</v>
      </c>
      <c r="C14" s="80">
        <f>SUM(C15,C18,C30:C33,C36,C37,C44,C45,C46,C47,C48,C52,C53)</f>
        <v>0</v>
      </c>
      <c r="D14" s="80">
        <f>SUM(D15,D18,D30:D33,D36,D37,D44,D45,D46,D47,D48,D52,D53)</f>
        <v>0</v>
      </c>
      <c r="E14" s="137"/>
    </row>
    <row r="15" spans="1:12" x14ac:dyDescent="0.35">
      <c r="A15" s="16" t="s">
        <v>32</v>
      </c>
      <c r="B15" s="16" t="s">
        <v>1</v>
      </c>
      <c r="C15" s="79">
        <f>SUM(C16:C17)</f>
        <v>0</v>
      </c>
      <c r="D15" s="79">
        <f>SUM(D16:D17)</f>
        <v>0</v>
      </c>
      <c r="E15" s="137"/>
    </row>
    <row r="16" spans="1:12" ht="17.25" customHeight="1" x14ac:dyDescent="0.35">
      <c r="A16" s="17" t="s">
        <v>84</v>
      </c>
      <c r="B16" s="17" t="s">
        <v>61</v>
      </c>
      <c r="C16" s="33"/>
      <c r="D16" s="34"/>
      <c r="E16" s="137"/>
    </row>
    <row r="17" spans="1:5" ht="17.25" customHeight="1" x14ac:dyDescent="0.35">
      <c r="A17" s="17" t="s">
        <v>85</v>
      </c>
      <c r="B17" s="17" t="s">
        <v>62</v>
      </c>
      <c r="C17" s="33"/>
      <c r="D17" s="34"/>
      <c r="E17" s="137"/>
    </row>
    <row r="18" spans="1:5" x14ac:dyDescent="0.35">
      <c r="A18" s="16" t="s">
        <v>33</v>
      </c>
      <c r="B18" s="16" t="s">
        <v>2</v>
      </c>
      <c r="C18" s="79">
        <f>SUM(C19:C24,C29)</f>
        <v>0</v>
      </c>
      <c r="D18" s="79">
        <f>SUM(D19:D24,D29)</f>
        <v>0</v>
      </c>
      <c r="E18" s="137"/>
    </row>
    <row r="19" spans="1:5" ht="31.5" x14ac:dyDescent="0.35">
      <c r="A19" s="17" t="s">
        <v>12</v>
      </c>
      <c r="B19" s="17" t="s">
        <v>231</v>
      </c>
      <c r="C19" s="35"/>
      <c r="D19" s="36"/>
      <c r="E19" s="137"/>
    </row>
    <row r="20" spans="1:5" x14ac:dyDescent="0.35">
      <c r="A20" s="17" t="s">
        <v>13</v>
      </c>
      <c r="B20" s="17" t="s">
        <v>14</v>
      </c>
      <c r="C20" s="35"/>
      <c r="D20" s="37"/>
      <c r="E20" s="137"/>
    </row>
    <row r="21" spans="1:5" ht="31.5" x14ac:dyDescent="0.35">
      <c r="A21" s="17" t="s">
        <v>261</v>
      </c>
      <c r="B21" s="17" t="s">
        <v>22</v>
      </c>
      <c r="C21" s="35"/>
      <c r="D21" s="38"/>
      <c r="E21" s="137"/>
    </row>
    <row r="22" spans="1:5" x14ac:dyDescent="0.35">
      <c r="A22" s="17" t="s">
        <v>262</v>
      </c>
      <c r="B22" s="17" t="s">
        <v>15</v>
      </c>
      <c r="C22" s="35"/>
      <c r="D22" s="38"/>
      <c r="E22" s="137"/>
    </row>
    <row r="23" spans="1:5" x14ac:dyDescent="0.35">
      <c r="A23" s="17" t="s">
        <v>263</v>
      </c>
      <c r="B23" s="17" t="s">
        <v>16</v>
      </c>
      <c r="C23" s="35"/>
      <c r="D23" s="38"/>
      <c r="E23" s="137"/>
    </row>
    <row r="24" spans="1:5" x14ac:dyDescent="0.35">
      <c r="A24" s="17" t="s">
        <v>264</v>
      </c>
      <c r="B24" s="17" t="s">
        <v>17</v>
      </c>
      <c r="C24" s="110">
        <f>SUM(C25:C28)</f>
        <v>0</v>
      </c>
      <c r="D24" s="110">
        <f>SUM(D25:D28)</f>
        <v>0</v>
      </c>
      <c r="E24" s="137"/>
    </row>
    <row r="25" spans="1:5" ht="16.5" customHeight="1" x14ac:dyDescent="0.35">
      <c r="A25" s="18" t="s">
        <v>265</v>
      </c>
      <c r="B25" s="18" t="s">
        <v>18</v>
      </c>
      <c r="C25" s="35"/>
      <c r="D25" s="38"/>
      <c r="E25" s="137"/>
    </row>
    <row r="26" spans="1:5" ht="16.5" customHeight="1" x14ac:dyDescent="0.35">
      <c r="A26" s="18" t="s">
        <v>266</v>
      </c>
      <c r="B26" s="18" t="s">
        <v>19</v>
      </c>
      <c r="C26" s="35"/>
      <c r="D26" s="38"/>
      <c r="E26" s="137"/>
    </row>
    <row r="27" spans="1:5" ht="16.5" customHeight="1" x14ac:dyDescent="0.35">
      <c r="A27" s="18" t="s">
        <v>267</v>
      </c>
      <c r="B27" s="18" t="s">
        <v>20</v>
      </c>
      <c r="C27" s="35"/>
      <c r="D27" s="38"/>
      <c r="E27" s="137"/>
    </row>
    <row r="28" spans="1:5" ht="16.5" customHeight="1" x14ac:dyDescent="0.35">
      <c r="A28" s="18" t="s">
        <v>268</v>
      </c>
      <c r="B28" s="18" t="s">
        <v>23</v>
      </c>
      <c r="C28" s="35"/>
      <c r="D28" s="39"/>
      <c r="E28" s="137"/>
    </row>
    <row r="29" spans="1:5" x14ac:dyDescent="0.35">
      <c r="A29" s="17" t="s">
        <v>269</v>
      </c>
      <c r="B29" s="17" t="s">
        <v>21</v>
      </c>
      <c r="C29" s="35"/>
      <c r="D29" s="39"/>
      <c r="E29" s="137"/>
    </row>
    <row r="30" spans="1:5" x14ac:dyDescent="0.35">
      <c r="A30" s="16" t="s">
        <v>34</v>
      </c>
      <c r="B30" s="16" t="s">
        <v>3</v>
      </c>
      <c r="C30" s="31"/>
      <c r="D30" s="32"/>
      <c r="E30" s="137"/>
    </row>
    <row r="31" spans="1:5" x14ac:dyDescent="0.35">
      <c r="A31" s="16" t="s">
        <v>35</v>
      </c>
      <c r="B31" s="16" t="s">
        <v>4</v>
      </c>
      <c r="C31" s="31"/>
      <c r="D31" s="32"/>
      <c r="E31" s="137"/>
    </row>
    <row r="32" spans="1:5" x14ac:dyDescent="0.35">
      <c r="A32" s="16" t="s">
        <v>36</v>
      </c>
      <c r="B32" s="16" t="s">
        <v>5</v>
      </c>
      <c r="C32" s="31"/>
      <c r="D32" s="32"/>
      <c r="E32" s="137"/>
    </row>
    <row r="33" spans="1:5" ht="31.5" x14ac:dyDescent="0.35">
      <c r="A33" s="16" t="s">
        <v>37</v>
      </c>
      <c r="B33" s="16" t="s">
        <v>63</v>
      </c>
      <c r="C33" s="79">
        <f>SUM(C34:C35)</f>
        <v>0</v>
      </c>
      <c r="D33" s="79">
        <f>SUM(D34:D35)</f>
        <v>0</v>
      </c>
      <c r="E33" s="137"/>
    </row>
    <row r="34" spans="1:5" x14ac:dyDescent="0.35">
      <c r="A34" s="17" t="s">
        <v>270</v>
      </c>
      <c r="B34" s="17" t="s">
        <v>56</v>
      </c>
      <c r="C34" s="31"/>
      <c r="D34" s="32"/>
      <c r="E34" s="137"/>
    </row>
    <row r="35" spans="1:5" x14ac:dyDescent="0.35">
      <c r="A35" s="17" t="s">
        <v>271</v>
      </c>
      <c r="B35" s="17" t="s">
        <v>55</v>
      </c>
      <c r="C35" s="31"/>
      <c r="D35" s="32"/>
      <c r="E35" s="137"/>
    </row>
    <row r="36" spans="1:5" x14ac:dyDescent="0.35">
      <c r="A36" s="16" t="s">
        <v>38</v>
      </c>
      <c r="B36" s="16" t="s">
        <v>49</v>
      </c>
      <c r="C36" s="31"/>
      <c r="D36" s="32"/>
      <c r="E36" s="137"/>
    </row>
    <row r="37" spans="1:5" x14ac:dyDescent="0.35">
      <c r="A37" s="16" t="s">
        <v>39</v>
      </c>
      <c r="B37" s="16" t="s">
        <v>319</v>
      </c>
      <c r="C37" s="79">
        <f>SUM(C38:C43)</f>
        <v>0</v>
      </c>
      <c r="D37" s="79">
        <f>SUM(D38:D43)</f>
        <v>0</v>
      </c>
      <c r="E37" s="137"/>
    </row>
    <row r="38" spans="1:5" x14ac:dyDescent="0.35">
      <c r="A38" s="17" t="s">
        <v>316</v>
      </c>
      <c r="B38" s="17" t="s">
        <v>320</v>
      </c>
      <c r="C38" s="31"/>
      <c r="D38" s="31"/>
      <c r="E38" s="137"/>
    </row>
    <row r="39" spans="1:5" x14ac:dyDescent="0.35">
      <c r="A39" s="17" t="s">
        <v>317</v>
      </c>
      <c r="B39" s="17" t="s">
        <v>321</v>
      </c>
      <c r="C39" s="31"/>
      <c r="D39" s="31"/>
      <c r="E39" s="137"/>
    </row>
    <row r="40" spans="1:5" x14ac:dyDescent="0.35">
      <c r="A40" s="17" t="s">
        <v>318</v>
      </c>
      <c r="B40" s="17" t="s">
        <v>324</v>
      </c>
      <c r="C40" s="31"/>
      <c r="D40" s="32"/>
      <c r="E40" s="137"/>
    </row>
    <row r="41" spans="1:5" x14ac:dyDescent="0.35">
      <c r="A41" s="17" t="s">
        <v>323</v>
      </c>
      <c r="B41" s="17" t="s">
        <v>325</v>
      </c>
      <c r="C41" s="31"/>
      <c r="D41" s="32"/>
      <c r="E41" s="137"/>
    </row>
    <row r="42" spans="1:5" x14ac:dyDescent="0.35">
      <c r="A42" s="17" t="s">
        <v>326</v>
      </c>
      <c r="B42" s="17" t="s">
        <v>401</v>
      </c>
      <c r="C42" s="31"/>
      <c r="D42" s="32"/>
      <c r="E42" s="137"/>
    </row>
    <row r="43" spans="1:5" x14ac:dyDescent="0.35">
      <c r="A43" s="17" t="s">
        <v>402</v>
      </c>
      <c r="B43" s="17" t="s">
        <v>322</v>
      </c>
      <c r="C43" s="31"/>
      <c r="D43" s="32"/>
      <c r="E43" s="137"/>
    </row>
    <row r="44" spans="1:5" ht="31.5" x14ac:dyDescent="0.35">
      <c r="A44" s="16" t="s">
        <v>40</v>
      </c>
      <c r="B44" s="16" t="s">
        <v>28</v>
      </c>
      <c r="C44" s="31"/>
      <c r="D44" s="32"/>
      <c r="E44" s="137"/>
    </row>
    <row r="45" spans="1:5" x14ac:dyDescent="0.35">
      <c r="A45" s="16" t="s">
        <v>41</v>
      </c>
      <c r="B45" s="16" t="s">
        <v>24</v>
      </c>
      <c r="C45" s="31"/>
      <c r="D45" s="32"/>
      <c r="E45" s="137"/>
    </row>
    <row r="46" spans="1:5" x14ac:dyDescent="0.35">
      <c r="A46" s="16" t="s">
        <v>42</v>
      </c>
      <c r="B46" s="16" t="s">
        <v>25</v>
      </c>
      <c r="C46" s="31"/>
      <c r="D46" s="32"/>
      <c r="E46" s="137"/>
    </row>
    <row r="47" spans="1:5" x14ac:dyDescent="0.35">
      <c r="A47" s="16" t="s">
        <v>43</v>
      </c>
      <c r="B47" s="16" t="s">
        <v>26</v>
      </c>
      <c r="C47" s="31"/>
      <c r="D47" s="32"/>
      <c r="E47" s="137"/>
    </row>
    <row r="48" spans="1:5" x14ac:dyDescent="0.35">
      <c r="A48" s="16" t="s">
        <v>44</v>
      </c>
      <c r="B48" s="16" t="s">
        <v>276</v>
      </c>
      <c r="C48" s="79">
        <f>SUM(C49:C51)</f>
        <v>0</v>
      </c>
      <c r="D48" s="79">
        <f>SUM(D49:D51)</f>
        <v>0</v>
      </c>
      <c r="E48" s="137"/>
    </row>
    <row r="49" spans="1:5" x14ac:dyDescent="0.35">
      <c r="A49" s="93" t="s">
        <v>331</v>
      </c>
      <c r="B49" s="93" t="s">
        <v>334</v>
      </c>
      <c r="C49" s="31"/>
      <c r="D49" s="32"/>
      <c r="E49" s="137"/>
    </row>
    <row r="50" spans="1:5" x14ac:dyDescent="0.35">
      <c r="A50" s="93" t="s">
        <v>332</v>
      </c>
      <c r="B50" s="93" t="s">
        <v>333</v>
      </c>
      <c r="C50" s="31"/>
      <c r="D50" s="32"/>
      <c r="E50" s="137"/>
    </row>
    <row r="51" spans="1:5" x14ac:dyDescent="0.35">
      <c r="A51" s="93" t="s">
        <v>335</v>
      </c>
      <c r="B51" s="93" t="s">
        <v>336</v>
      </c>
      <c r="C51" s="31"/>
      <c r="D51" s="32"/>
      <c r="E51" s="137"/>
    </row>
    <row r="52" spans="1:5" ht="26.25" customHeight="1" x14ac:dyDescent="0.35">
      <c r="A52" s="16" t="s">
        <v>45</v>
      </c>
      <c r="B52" s="16" t="s">
        <v>29</v>
      </c>
      <c r="C52" s="31"/>
      <c r="D52" s="32"/>
      <c r="E52" s="137"/>
    </row>
    <row r="53" spans="1:5" x14ac:dyDescent="0.35">
      <c r="A53" s="16" t="s">
        <v>46</v>
      </c>
      <c r="B53" s="16" t="s">
        <v>6</v>
      </c>
      <c r="C53" s="31"/>
      <c r="D53" s="32"/>
      <c r="E53" s="137"/>
    </row>
    <row r="54" spans="1:5" ht="31.5" x14ac:dyDescent="0.35">
      <c r="A54" s="14">
        <v>1.3</v>
      </c>
      <c r="B54" s="83" t="s">
        <v>360</v>
      </c>
      <c r="C54" s="80">
        <f>SUM(C55:C56)</f>
        <v>0</v>
      </c>
      <c r="D54" s="80">
        <f>SUM(D55:D56)</f>
        <v>0</v>
      </c>
      <c r="E54" s="137"/>
    </row>
    <row r="55" spans="1:5" ht="31.5" x14ac:dyDescent="0.35">
      <c r="A55" s="16" t="s">
        <v>50</v>
      </c>
      <c r="B55" s="16" t="s">
        <v>48</v>
      </c>
      <c r="C55" s="31"/>
      <c r="D55" s="32"/>
      <c r="E55" s="137"/>
    </row>
    <row r="56" spans="1:5" x14ac:dyDescent="0.35">
      <c r="A56" s="16" t="s">
        <v>51</v>
      </c>
      <c r="B56" s="16" t="s">
        <v>47</v>
      </c>
      <c r="C56" s="31"/>
      <c r="D56" s="32"/>
      <c r="E56" s="137"/>
    </row>
    <row r="57" spans="1:5" x14ac:dyDescent="0.35">
      <c r="A57" s="14">
        <v>1.4</v>
      </c>
      <c r="B57" s="14" t="s">
        <v>362</v>
      </c>
      <c r="C57" s="31"/>
      <c r="D57" s="32"/>
      <c r="E57" s="137"/>
    </row>
    <row r="58" spans="1:5" x14ac:dyDescent="0.35">
      <c r="A58" s="14">
        <v>1.5</v>
      </c>
      <c r="B58" s="14" t="s">
        <v>7</v>
      </c>
      <c r="C58" s="35"/>
      <c r="D58" s="38"/>
      <c r="E58" s="137"/>
    </row>
    <row r="59" spans="1:5" x14ac:dyDescent="0.35">
      <c r="A59" s="14">
        <v>1.6</v>
      </c>
      <c r="B59" s="43" t="s">
        <v>8</v>
      </c>
      <c r="C59" s="80">
        <f>SUM(C60:C64)</f>
        <v>0</v>
      </c>
      <c r="D59" s="80">
        <f>SUM(D60:D64)</f>
        <v>0</v>
      </c>
      <c r="E59" s="137"/>
    </row>
    <row r="60" spans="1:5" x14ac:dyDescent="0.35">
      <c r="A60" s="16" t="s">
        <v>277</v>
      </c>
      <c r="B60" s="44" t="s">
        <v>52</v>
      </c>
      <c r="C60" s="35"/>
      <c r="D60" s="38"/>
      <c r="E60" s="137"/>
    </row>
    <row r="61" spans="1:5" ht="31.5" x14ac:dyDescent="0.35">
      <c r="A61" s="16" t="s">
        <v>278</v>
      </c>
      <c r="B61" s="44" t="s">
        <v>54</v>
      </c>
      <c r="C61" s="35"/>
      <c r="D61" s="38"/>
      <c r="E61" s="137"/>
    </row>
    <row r="62" spans="1:5" x14ac:dyDescent="0.35">
      <c r="A62" s="16" t="s">
        <v>279</v>
      </c>
      <c r="B62" s="44" t="s">
        <v>53</v>
      </c>
      <c r="C62" s="38"/>
      <c r="D62" s="38"/>
      <c r="E62" s="137"/>
    </row>
    <row r="63" spans="1:5" x14ac:dyDescent="0.35">
      <c r="A63" s="16" t="s">
        <v>280</v>
      </c>
      <c r="B63" s="44" t="s">
        <v>27</v>
      </c>
      <c r="C63" s="35"/>
      <c r="D63" s="38"/>
      <c r="E63" s="137"/>
    </row>
    <row r="64" spans="1:5" x14ac:dyDescent="0.35">
      <c r="A64" s="16" t="s">
        <v>306</v>
      </c>
      <c r="B64" s="164" t="s">
        <v>307</v>
      </c>
      <c r="C64" s="35"/>
      <c r="D64" s="165"/>
      <c r="E64" s="137"/>
    </row>
    <row r="65" spans="1:5" x14ac:dyDescent="0.35">
      <c r="A65" s="13">
        <v>2</v>
      </c>
      <c r="B65" s="45" t="s">
        <v>92</v>
      </c>
      <c r="C65" s="203"/>
      <c r="D65" s="111">
        <f>SUM(D66:D71)</f>
        <v>0</v>
      </c>
      <c r="E65" s="137"/>
    </row>
    <row r="66" spans="1:5" x14ac:dyDescent="0.35">
      <c r="A66" s="15">
        <v>2.1</v>
      </c>
      <c r="B66" s="46" t="s">
        <v>86</v>
      </c>
      <c r="C66" s="203"/>
      <c r="D66" s="40"/>
      <c r="E66" s="137"/>
    </row>
    <row r="67" spans="1:5" x14ac:dyDescent="0.35">
      <c r="A67" s="15">
        <v>2.2000000000000002</v>
      </c>
      <c r="B67" s="46" t="s">
        <v>90</v>
      </c>
      <c r="C67" s="205"/>
      <c r="D67" s="41"/>
      <c r="E67" s="137"/>
    </row>
    <row r="68" spans="1:5" x14ac:dyDescent="0.35">
      <c r="A68" s="15">
        <v>2.2999999999999998</v>
      </c>
      <c r="B68" s="46" t="s">
        <v>89</v>
      </c>
      <c r="C68" s="205"/>
      <c r="D68" s="41"/>
      <c r="E68" s="137"/>
    </row>
    <row r="69" spans="1:5" x14ac:dyDescent="0.35">
      <c r="A69" s="15">
        <v>2.4</v>
      </c>
      <c r="B69" s="46" t="s">
        <v>91</v>
      </c>
      <c r="C69" s="205"/>
      <c r="D69" s="41"/>
      <c r="E69" s="137"/>
    </row>
    <row r="70" spans="1:5" x14ac:dyDescent="0.35">
      <c r="A70" s="15">
        <v>2.5</v>
      </c>
      <c r="B70" s="46" t="s">
        <v>87</v>
      </c>
      <c r="C70" s="205"/>
      <c r="D70" s="41"/>
      <c r="E70" s="137"/>
    </row>
    <row r="71" spans="1:5" x14ac:dyDescent="0.35">
      <c r="A71" s="15">
        <v>2.6</v>
      </c>
      <c r="B71" s="46" t="s">
        <v>88</v>
      </c>
      <c r="C71" s="205"/>
      <c r="D71" s="41"/>
      <c r="E71" s="137"/>
    </row>
    <row r="72" spans="1:5" s="2" customFormat="1" x14ac:dyDescent="0.35">
      <c r="A72" s="13">
        <v>3</v>
      </c>
      <c r="B72" s="201" t="s">
        <v>381</v>
      </c>
      <c r="C72" s="204"/>
      <c r="D72" s="202"/>
      <c r="E72" s="100"/>
    </row>
    <row r="73" spans="1:5" s="2" customFormat="1" x14ac:dyDescent="0.35">
      <c r="A73" s="13">
        <v>4</v>
      </c>
      <c r="B73" s="13" t="s">
        <v>233</v>
      </c>
      <c r="C73" s="204">
        <f>SUM(C74:C75)</f>
        <v>0</v>
      </c>
      <c r="D73" s="81">
        <f>SUM(D74:D75)</f>
        <v>0</v>
      </c>
      <c r="E73" s="100"/>
    </row>
    <row r="74" spans="1:5" s="2" customFormat="1" x14ac:dyDescent="0.35">
      <c r="A74" s="15">
        <v>4.0999999999999996</v>
      </c>
      <c r="B74" s="15" t="s">
        <v>234</v>
      </c>
      <c r="C74" s="8"/>
      <c r="D74" s="8"/>
      <c r="E74" s="100"/>
    </row>
    <row r="75" spans="1:5" s="2" customFormat="1" x14ac:dyDescent="0.35">
      <c r="A75" s="15">
        <v>4.2</v>
      </c>
      <c r="B75" s="15" t="s">
        <v>235</v>
      </c>
      <c r="C75" s="8"/>
      <c r="D75" s="8"/>
      <c r="E75" s="100"/>
    </row>
    <row r="76" spans="1:5" s="2" customFormat="1" x14ac:dyDescent="0.35">
      <c r="A76" s="13">
        <v>5</v>
      </c>
      <c r="B76" s="199" t="s">
        <v>259</v>
      </c>
      <c r="C76" s="8"/>
      <c r="D76" s="81"/>
      <c r="E76" s="100"/>
    </row>
    <row r="77" spans="1:5" s="2" customFormat="1" x14ac:dyDescent="0.35">
      <c r="A77" s="217"/>
      <c r="B77" s="217"/>
      <c r="C77" s="12"/>
      <c r="D77" s="12"/>
      <c r="E77" s="100"/>
    </row>
    <row r="78" spans="1:5" s="2" customFormat="1" ht="29.25" customHeight="1" x14ac:dyDescent="0.35">
      <c r="A78" s="554" t="s">
        <v>465</v>
      </c>
      <c r="B78" s="554"/>
      <c r="C78" s="554"/>
      <c r="D78" s="554"/>
      <c r="E78" s="100"/>
    </row>
    <row r="79" spans="1:5" s="2" customFormat="1" x14ac:dyDescent="0.35">
      <c r="A79" s="217"/>
      <c r="B79" s="217"/>
      <c r="C79" s="12"/>
      <c r="D79" s="12"/>
      <c r="E79" s="100"/>
    </row>
    <row r="80" spans="1:5" s="311" customFormat="1" ht="12.75" x14ac:dyDescent="0.2"/>
    <row r="81" spans="1:9" s="2" customFormat="1" x14ac:dyDescent="0.35">
      <c r="A81" s="66" t="s">
        <v>93</v>
      </c>
      <c r="E81" s="267"/>
    </row>
    <row r="82" spans="1:9" s="2" customFormat="1" x14ac:dyDescent="0.35">
      <c r="E82" s="273"/>
      <c r="F82" s="273"/>
      <c r="G82" s="273"/>
      <c r="H82" s="273"/>
      <c r="I82" s="273"/>
    </row>
    <row r="83" spans="1:9" s="2" customFormat="1" x14ac:dyDescent="0.35">
      <c r="D83" s="12"/>
      <c r="E83" s="273"/>
      <c r="F83" s="273"/>
      <c r="G83" s="273"/>
      <c r="H83" s="273"/>
      <c r="I83" s="273"/>
    </row>
    <row r="84" spans="1:9" s="2" customFormat="1" x14ac:dyDescent="0.35">
      <c r="A84" s="273"/>
      <c r="B84" s="42" t="s">
        <v>403</v>
      </c>
      <c r="D84" s="12"/>
      <c r="E84" s="273"/>
      <c r="F84" s="273"/>
      <c r="G84" s="273"/>
      <c r="H84" s="273"/>
      <c r="I84" s="273"/>
    </row>
    <row r="85" spans="1:9" s="2" customFormat="1" x14ac:dyDescent="0.35">
      <c r="A85" s="273"/>
      <c r="B85" s="555" t="s">
        <v>404</v>
      </c>
      <c r="C85" s="555"/>
      <c r="D85" s="555"/>
      <c r="E85" s="273"/>
      <c r="F85" s="273"/>
      <c r="G85" s="273"/>
      <c r="H85" s="273"/>
      <c r="I85" s="273"/>
    </row>
    <row r="86" spans="1:9" s="273" customFormat="1" ht="12.75" x14ac:dyDescent="0.2">
      <c r="B86" s="62" t="s">
        <v>405</v>
      </c>
    </row>
    <row r="87" spans="1:9" s="2" customFormat="1" x14ac:dyDescent="0.35">
      <c r="A87" s="11"/>
      <c r="B87" s="555" t="s">
        <v>406</v>
      </c>
      <c r="C87" s="555"/>
      <c r="D87" s="555"/>
    </row>
    <row r="88" spans="1:9" s="311" customFormat="1" ht="12.75" x14ac:dyDescent="0.2"/>
    <row r="89" spans="1:9" s="311" customFormat="1" ht="12.75" x14ac:dyDescent="0.2"/>
  </sheetData>
  <mergeCells count="5">
    <mergeCell ref="C1:D1"/>
    <mergeCell ref="C2:D2"/>
    <mergeCell ref="A78:D78"/>
    <mergeCell ref="B85:D85"/>
    <mergeCell ref="B87:D87"/>
  </mergeCells>
  <printOptions gridLines="1"/>
  <pageMargins left="1" right="1" top="1" bottom="1" header="0.5" footer="0.5"/>
  <pageSetup paperSize="9" scale="68"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43"/>
  <sheetViews>
    <sheetView showGridLines="0" view="pageBreakPreview" zoomScale="80" zoomScaleNormal="100" zoomScaleSheetLayoutView="80" workbookViewId="0">
      <selection activeCell="C3" sqref="C3"/>
    </sheetView>
  </sheetViews>
  <sheetFormatPr defaultColWidth="9.140625" defaultRowHeight="15.75" x14ac:dyDescent="0.35"/>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x14ac:dyDescent="0.35">
      <c r="A1" s="71" t="s">
        <v>303</v>
      </c>
      <c r="B1" s="73"/>
      <c r="C1" s="521" t="s">
        <v>94</v>
      </c>
      <c r="D1" s="521"/>
      <c r="E1" s="87"/>
    </row>
    <row r="2" spans="1:5" s="6" customFormat="1" x14ac:dyDescent="0.35">
      <c r="A2" s="71" t="s">
        <v>297</v>
      </c>
      <c r="B2" s="73"/>
      <c r="C2" s="519" t="str">
        <f>'ფორმა N1'!M2</f>
        <v>01.01.2021/31.12.2021</v>
      </c>
      <c r="D2" s="519"/>
      <c r="E2" s="87"/>
    </row>
    <row r="3" spans="1:5" s="6" customFormat="1" x14ac:dyDescent="0.35">
      <c r="A3" s="72" t="s">
        <v>124</v>
      </c>
      <c r="B3" s="71"/>
      <c r="C3" s="143"/>
      <c r="D3" s="143"/>
      <c r="E3" s="87"/>
    </row>
    <row r="4" spans="1:5" s="6" customFormat="1" x14ac:dyDescent="0.35">
      <c r="A4" s="72"/>
      <c r="B4" s="72"/>
      <c r="C4" s="143"/>
      <c r="D4" s="143"/>
      <c r="E4" s="87"/>
    </row>
    <row r="5" spans="1:5" x14ac:dyDescent="0.35">
      <c r="A5" s="73" t="str">
        <f>'ფორმა N2'!A4</f>
        <v>ანგარიშვალდებული პირის დასახელება:</v>
      </c>
      <c r="B5" s="73"/>
      <c r="C5" s="72"/>
      <c r="D5" s="72"/>
      <c r="E5" s="88"/>
    </row>
    <row r="6" spans="1:5" x14ac:dyDescent="0.35">
      <c r="A6" s="76" t="str">
        <f>'ფორმა N1'!D4</f>
        <v>მპგ თავიუფალი დემოკრატები</v>
      </c>
      <c r="B6" s="76"/>
      <c r="C6" s="77"/>
      <c r="D6" s="77"/>
      <c r="E6" s="88"/>
    </row>
    <row r="7" spans="1:5" x14ac:dyDescent="0.35">
      <c r="A7" s="73"/>
      <c r="B7" s="73"/>
      <c r="C7" s="72"/>
      <c r="D7" s="72"/>
      <c r="E7" s="88"/>
    </row>
    <row r="8" spans="1:5" s="6" customFormat="1" x14ac:dyDescent="0.35">
      <c r="A8" s="142"/>
      <c r="B8" s="142"/>
      <c r="C8" s="74"/>
      <c r="D8" s="74"/>
      <c r="E8" s="87"/>
    </row>
    <row r="9" spans="1:5" s="6" customFormat="1" ht="31.5" x14ac:dyDescent="0.35">
      <c r="A9" s="85" t="s">
        <v>64</v>
      </c>
      <c r="B9" s="85" t="s">
        <v>302</v>
      </c>
      <c r="C9" s="75" t="s">
        <v>10</v>
      </c>
      <c r="D9" s="75" t="s">
        <v>9</v>
      </c>
      <c r="E9" s="87"/>
    </row>
    <row r="10" spans="1:5" s="9" customFormat="1" ht="18.75" x14ac:dyDescent="0.2">
      <c r="A10" s="94" t="s">
        <v>298</v>
      </c>
      <c r="B10" s="94"/>
      <c r="C10" s="4"/>
      <c r="D10" s="4"/>
      <c r="E10" s="89"/>
    </row>
    <row r="11" spans="1:5" s="10" customFormat="1" x14ac:dyDescent="0.2">
      <c r="A11" s="94" t="s">
        <v>299</v>
      </c>
      <c r="B11" s="94"/>
      <c r="C11" s="4"/>
      <c r="D11" s="4"/>
      <c r="E11" s="90"/>
    </row>
    <row r="12" spans="1:5" s="10" customFormat="1" x14ac:dyDescent="0.2">
      <c r="A12" s="83" t="s">
        <v>258</v>
      </c>
      <c r="B12" s="83"/>
      <c r="C12" s="4"/>
      <c r="D12" s="4"/>
      <c r="E12" s="90"/>
    </row>
    <row r="13" spans="1:5" s="10" customFormat="1" x14ac:dyDescent="0.2">
      <c r="A13" s="83" t="s">
        <v>258</v>
      </c>
      <c r="B13" s="83"/>
      <c r="C13" s="4"/>
      <c r="D13" s="4"/>
      <c r="E13" s="90"/>
    </row>
    <row r="14" spans="1:5" s="10" customFormat="1" x14ac:dyDescent="0.2">
      <c r="A14" s="83" t="s">
        <v>258</v>
      </c>
      <c r="B14" s="83"/>
      <c r="C14" s="4"/>
      <c r="D14" s="4"/>
      <c r="E14" s="90"/>
    </row>
    <row r="15" spans="1:5" s="10" customFormat="1" x14ac:dyDescent="0.2">
      <c r="A15" s="83" t="s">
        <v>258</v>
      </c>
      <c r="B15" s="83"/>
      <c r="C15" s="4"/>
      <c r="D15" s="4"/>
      <c r="E15" s="90"/>
    </row>
    <row r="16" spans="1:5" s="10" customFormat="1" x14ac:dyDescent="0.2">
      <c r="A16" s="83" t="s">
        <v>258</v>
      </c>
      <c r="B16" s="83"/>
      <c r="C16" s="4"/>
      <c r="D16" s="4"/>
      <c r="E16" s="90"/>
    </row>
    <row r="17" spans="1:5" s="10" customFormat="1" ht="17.25" customHeight="1" x14ac:dyDescent="0.2">
      <c r="A17" s="94" t="s">
        <v>300</v>
      </c>
      <c r="B17" s="83"/>
      <c r="C17" s="4"/>
      <c r="D17" s="4"/>
      <c r="E17" s="90"/>
    </row>
    <row r="18" spans="1:5" s="10" customFormat="1" ht="18" customHeight="1" x14ac:dyDescent="0.2">
      <c r="A18" s="94" t="s">
        <v>301</v>
      </c>
      <c r="B18" s="83"/>
      <c r="C18" s="4"/>
      <c r="D18" s="4"/>
      <c r="E18" s="90"/>
    </row>
    <row r="19" spans="1:5" s="10" customFormat="1" x14ac:dyDescent="0.2">
      <c r="A19" s="83" t="s">
        <v>258</v>
      </c>
      <c r="B19" s="83"/>
      <c r="C19" s="4"/>
      <c r="D19" s="4"/>
      <c r="E19" s="90"/>
    </row>
    <row r="20" spans="1:5" s="10" customFormat="1" x14ac:dyDescent="0.2">
      <c r="A20" s="83" t="s">
        <v>258</v>
      </c>
      <c r="B20" s="83"/>
      <c r="C20" s="4"/>
      <c r="D20" s="4"/>
      <c r="E20" s="90"/>
    </row>
    <row r="21" spans="1:5" s="10" customFormat="1" x14ac:dyDescent="0.2">
      <c r="A21" s="83" t="s">
        <v>258</v>
      </c>
      <c r="B21" s="83"/>
      <c r="C21" s="4"/>
      <c r="D21" s="4"/>
      <c r="E21" s="90"/>
    </row>
    <row r="22" spans="1:5" s="10" customFormat="1" x14ac:dyDescent="0.2">
      <c r="A22" s="83" t="s">
        <v>258</v>
      </c>
      <c r="B22" s="83"/>
      <c r="C22" s="4"/>
      <c r="D22" s="4"/>
      <c r="E22" s="90"/>
    </row>
    <row r="23" spans="1:5" s="10" customFormat="1" x14ac:dyDescent="0.2">
      <c r="A23" s="83" t="s">
        <v>258</v>
      </c>
      <c r="B23" s="83"/>
      <c r="C23" s="4"/>
      <c r="D23" s="4"/>
      <c r="E23" s="90"/>
    </row>
    <row r="24" spans="1:5" s="3" customFormat="1" x14ac:dyDescent="0.2">
      <c r="A24" s="84"/>
      <c r="B24" s="84"/>
      <c r="C24" s="4"/>
      <c r="D24" s="4"/>
      <c r="E24" s="91"/>
    </row>
    <row r="25" spans="1:5" x14ac:dyDescent="0.35">
      <c r="A25" s="95"/>
      <c r="B25" s="95" t="s">
        <v>304</v>
      </c>
      <c r="C25" s="82">
        <f>SUM(C10:C24)</f>
        <v>0</v>
      </c>
      <c r="D25" s="82">
        <f>SUM(D10:D24)</f>
        <v>0</v>
      </c>
      <c r="E25" s="92"/>
    </row>
    <row r="26" spans="1:5" x14ac:dyDescent="0.35">
      <c r="A26" s="95"/>
      <c r="B26" s="95"/>
      <c r="C26" s="4"/>
      <c r="D26" s="4"/>
      <c r="E26" s="92"/>
    </row>
    <row r="27" spans="1:5" x14ac:dyDescent="0.35">
      <c r="A27" s="95"/>
      <c r="B27" s="95"/>
      <c r="C27" s="4"/>
      <c r="D27" s="4"/>
      <c r="E27" s="92"/>
    </row>
    <row r="28" spans="1:5" x14ac:dyDescent="0.35">
      <c r="A28" s="95"/>
      <c r="B28" s="95"/>
      <c r="C28" s="4"/>
      <c r="D28" s="4"/>
      <c r="E28" s="92"/>
    </row>
    <row r="29" spans="1:5" x14ac:dyDescent="0.35">
      <c r="A29" s="95"/>
      <c r="B29" s="95"/>
      <c r="C29" s="4"/>
      <c r="D29" s="4"/>
      <c r="E29" s="92"/>
    </row>
    <row r="30" spans="1:5" x14ac:dyDescent="0.35">
      <c r="A30" s="95"/>
      <c r="B30" s="95"/>
      <c r="C30" s="4"/>
      <c r="D30" s="4"/>
      <c r="E30" s="92"/>
    </row>
    <row r="31" spans="1:5" x14ac:dyDescent="0.35">
      <c r="A31" s="95"/>
      <c r="B31" s="95"/>
      <c r="C31" s="4"/>
      <c r="D31" s="4"/>
      <c r="E31" s="92"/>
    </row>
    <row r="32" spans="1:5" x14ac:dyDescent="0.35">
      <c r="A32" s="42"/>
      <c r="B32" s="42"/>
    </row>
    <row r="33" spans="1:9" ht="44.25" customHeight="1" x14ac:dyDescent="0.35">
      <c r="A33" s="529" t="s">
        <v>466</v>
      </c>
      <c r="B33" s="529"/>
      <c r="C33" s="529"/>
      <c r="D33" s="529"/>
      <c r="E33" s="5"/>
    </row>
    <row r="34" spans="1:9" x14ac:dyDescent="0.35">
      <c r="A34" s="530" t="s">
        <v>467</v>
      </c>
      <c r="B34" s="530"/>
      <c r="C34" s="530"/>
      <c r="D34" s="530"/>
    </row>
    <row r="35" spans="1:9" x14ac:dyDescent="0.35">
      <c r="A35" s="163"/>
    </row>
    <row r="36" spans="1:9" s="22" customFormat="1" ht="12.75" x14ac:dyDescent="0.2"/>
    <row r="37" spans="1:9" x14ac:dyDescent="0.35">
      <c r="A37" s="66" t="s">
        <v>93</v>
      </c>
      <c r="E37" s="5"/>
    </row>
    <row r="38" spans="1:9" x14ac:dyDescent="0.35">
      <c r="E38"/>
      <c r="F38"/>
      <c r="G38"/>
      <c r="H38"/>
      <c r="I38"/>
    </row>
    <row r="39" spans="1:9" x14ac:dyDescent="0.35">
      <c r="D39" s="12"/>
      <c r="E39"/>
      <c r="F39"/>
      <c r="G39"/>
      <c r="H39"/>
      <c r="I39"/>
    </row>
    <row r="40" spans="1:9" x14ac:dyDescent="0.35">
      <c r="A40" s="66"/>
      <c r="B40" s="66" t="s">
        <v>251</v>
      </c>
      <c r="D40" s="12"/>
      <c r="E40"/>
      <c r="F40"/>
      <c r="G40"/>
      <c r="H40"/>
      <c r="I40"/>
    </row>
    <row r="41" spans="1:9" x14ac:dyDescent="0.35">
      <c r="B41" s="2" t="s">
        <v>250</v>
      </c>
      <c r="D41" s="12"/>
      <c r="E41"/>
      <c r="F41"/>
      <c r="G41"/>
      <c r="H41"/>
      <c r="I41"/>
    </row>
    <row r="42" spans="1:9" customFormat="1" ht="12.75" x14ac:dyDescent="0.2">
      <c r="A42" s="62"/>
      <c r="B42" s="62" t="s">
        <v>123</v>
      </c>
    </row>
    <row r="43" spans="1:9" s="22" customFormat="1" ht="12.75" x14ac:dyDescent="0.2"/>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5"/>
  <sheetViews>
    <sheetView view="pageBreakPreview" zoomScale="80" zoomScaleSheetLayoutView="80" workbookViewId="0">
      <selection activeCell="H18" sqref="H18"/>
    </sheetView>
  </sheetViews>
  <sheetFormatPr defaultColWidth="9.140625" defaultRowHeight="12.75" x14ac:dyDescent="0.2"/>
  <cols>
    <col min="1" max="1" width="5.42578125" style="171" customWidth="1"/>
    <col min="2" max="2" width="20.85546875" style="171" customWidth="1"/>
    <col min="3" max="3" width="26" style="171" customWidth="1"/>
    <col min="4" max="4" width="17" style="171" customWidth="1"/>
    <col min="5" max="5" width="18.140625" style="171" customWidth="1"/>
    <col min="6" max="6" width="14.7109375" style="171" customWidth="1"/>
    <col min="7" max="7" width="15.5703125" style="171" customWidth="1"/>
    <col min="8" max="8" width="14.7109375" style="171" customWidth="1"/>
    <col min="9" max="9" width="29.7109375" style="171" customWidth="1"/>
    <col min="10" max="10" width="0" style="171" hidden="1" customWidth="1"/>
    <col min="11" max="16384" width="9.140625" style="171"/>
  </cols>
  <sheetData>
    <row r="1" spans="1:10" ht="33.6" customHeight="1" x14ac:dyDescent="0.35">
      <c r="A1" s="556" t="s">
        <v>485</v>
      </c>
      <c r="B1" s="556"/>
      <c r="C1" s="556"/>
      <c r="D1" s="556"/>
      <c r="E1" s="556"/>
      <c r="F1" s="556"/>
      <c r="G1" s="556"/>
      <c r="H1" s="556"/>
      <c r="I1" s="521" t="s">
        <v>94</v>
      </c>
      <c r="J1" s="521"/>
    </row>
    <row r="2" spans="1:10" ht="15.75" x14ac:dyDescent="0.35">
      <c r="A2" s="72" t="s">
        <v>124</v>
      </c>
      <c r="B2" s="71"/>
      <c r="C2" s="73"/>
      <c r="D2" s="73"/>
      <c r="E2" s="73"/>
      <c r="F2" s="73"/>
      <c r="G2" s="269"/>
      <c r="H2" s="269"/>
      <c r="I2" s="519" t="str">
        <f>'ფორმა N1'!M2</f>
        <v>01.01.2021/31.12.2021</v>
      </c>
      <c r="J2" s="519"/>
    </row>
    <row r="3" spans="1:10" ht="15.75" x14ac:dyDescent="0.35">
      <c r="A3" s="72"/>
      <c r="B3" s="72"/>
      <c r="C3" s="71"/>
      <c r="D3" s="71"/>
      <c r="E3" s="71"/>
      <c r="F3" s="71"/>
      <c r="G3" s="269"/>
      <c r="H3" s="269"/>
      <c r="I3" s="269"/>
    </row>
    <row r="4" spans="1:10" ht="15.75" x14ac:dyDescent="0.35">
      <c r="A4" s="73" t="s">
        <v>254</v>
      </c>
      <c r="B4" s="73"/>
      <c r="C4" s="73"/>
      <c r="D4" s="73"/>
      <c r="E4" s="73"/>
      <c r="F4" s="73"/>
      <c r="G4" s="72"/>
      <c r="H4" s="72"/>
      <c r="I4" s="72"/>
    </row>
    <row r="5" spans="1:10" ht="15.75" x14ac:dyDescent="0.35">
      <c r="A5" s="76" t="str">
        <f>'ფორმა N1'!D4</f>
        <v>მპგ თავიუფალი დემოკრატები</v>
      </c>
      <c r="B5" s="76"/>
      <c r="C5" s="76"/>
      <c r="D5" s="76"/>
      <c r="E5" s="76"/>
      <c r="F5" s="76"/>
      <c r="G5" s="77"/>
      <c r="H5" s="77"/>
      <c r="I5" s="77"/>
    </row>
    <row r="6" spans="1:10" ht="15.75" x14ac:dyDescent="0.35">
      <c r="A6" s="73"/>
      <c r="B6" s="73"/>
      <c r="C6" s="73"/>
      <c r="D6" s="73"/>
      <c r="E6" s="73"/>
      <c r="F6" s="73"/>
      <c r="G6" s="72"/>
      <c r="H6" s="72"/>
      <c r="I6" s="72"/>
    </row>
    <row r="7" spans="1:10" ht="15.75" x14ac:dyDescent="0.2">
      <c r="A7" s="264"/>
      <c r="B7" s="264"/>
      <c r="C7" s="264"/>
      <c r="D7" s="264"/>
      <c r="E7" s="264"/>
      <c r="F7" s="264"/>
      <c r="G7" s="74"/>
      <c r="H7" s="74"/>
      <c r="I7" s="74"/>
    </row>
    <row r="8" spans="1:10" ht="63" x14ac:dyDescent="0.2">
      <c r="A8" s="86" t="s">
        <v>64</v>
      </c>
      <c r="B8" s="86" t="s">
        <v>309</v>
      </c>
      <c r="C8" s="86" t="s">
        <v>310</v>
      </c>
      <c r="D8" s="86" t="s">
        <v>209</v>
      </c>
      <c r="E8" s="86" t="s">
        <v>312</v>
      </c>
      <c r="F8" s="86" t="s">
        <v>315</v>
      </c>
      <c r="G8" s="75" t="s">
        <v>10</v>
      </c>
      <c r="H8" s="75" t="s">
        <v>9</v>
      </c>
      <c r="I8" s="75" t="s">
        <v>350</v>
      </c>
      <c r="J8" s="171" t="s">
        <v>314</v>
      </c>
    </row>
    <row r="9" spans="1:10" ht="15.75" x14ac:dyDescent="0.2">
      <c r="A9" s="94">
        <v>1</v>
      </c>
      <c r="B9" s="94"/>
      <c r="C9" s="94"/>
      <c r="D9" s="94"/>
      <c r="E9" s="94"/>
      <c r="F9" s="94"/>
      <c r="G9" s="4"/>
      <c r="H9" s="4"/>
      <c r="I9" s="4"/>
      <c r="J9" s="171" t="s">
        <v>0</v>
      </c>
    </row>
    <row r="10" spans="1:10" ht="15.75" x14ac:dyDescent="0.2">
      <c r="A10" s="94">
        <v>2</v>
      </c>
      <c r="B10" s="94"/>
      <c r="C10" s="94"/>
      <c r="D10" s="94"/>
      <c r="E10" s="94"/>
      <c r="F10" s="94"/>
      <c r="G10" s="4"/>
      <c r="H10" s="4"/>
      <c r="I10" s="4"/>
    </row>
    <row r="11" spans="1:10" ht="15.75" x14ac:dyDescent="0.2">
      <c r="A11" s="94">
        <v>3</v>
      </c>
      <c r="B11" s="83"/>
      <c r="C11" s="83"/>
      <c r="D11" s="83"/>
      <c r="E11" s="83"/>
      <c r="F11" s="94"/>
      <c r="G11" s="4"/>
      <c r="H11" s="4"/>
      <c r="I11" s="4"/>
    </row>
    <row r="12" spans="1:10" ht="15.75" x14ac:dyDescent="0.2">
      <c r="A12" s="94">
        <v>4</v>
      </c>
      <c r="B12" s="83"/>
      <c r="C12" s="83"/>
      <c r="D12" s="83"/>
      <c r="E12" s="83"/>
      <c r="F12" s="94"/>
      <c r="G12" s="4"/>
      <c r="H12" s="4"/>
      <c r="I12" s="4"/>
    </row>
    <row r="13" spans="1:10" ht="15.75" x14ac:dyDescent="0.2">
      <c r="A13" s="94">
        <v>5</v>
      </c>
      <c r="B13" s="83"/>
      <c r="C13" s="83"/>
      <c r="D13" s="83"/>
      <c r="E13" s="83"/>
      <c r="F13" s="94"/>
      <c r="G13" s="4"/>
      <c r="H13" s="4"/>
      <c r="I13" s="4"/>
    </row>
    <row r="14" spans="1:10" ht="15.75" x14ac:dyDescent="0.2">
      <c r="A14" s="94">
        <v>6</v>
      </c>
      <c r="B14" s="83"/>
      <c r="C14" s="83"/>
      <c r="D14" s="83"/>
      <c r="E14" s="83"/>
      <c r="F14" s="94"/>
      <c r="G14" s="4"/>
      <c r="H14" s="4"/>
      <c r="I14" s="4"/>
    </row>
    <row r="15" spans="1:10" ht="15.75" x14ac:dyDescent="0.2">
      <c r="A15" s="94">
        <v>7</v>
      </c>
      <c r="B15" s="83"/>
      <c r="C15" s="83"/>
      <c r="D15" s="83"/>
      <c r="E15" s="83"/>
      <c r="F15" s="94"/>
      <c r="G15" s="4"/>
      <c r="H15" s="4"/>
      <c r="I15" s="4"/>
    </row>
    <row r="16" spans="1:10" ht="15.75" x14ac:dyDescent="0.2">
      <c r="A16" s="94">
        <v>8</v>
      </c>
      <c r="B16" s="83"/>
      <c r="C16" s="83"/>
      <c r="D16" s="83"/>
      <c r="E16" s="83"/>
      <c r="F16" s="94"/>
      <c r="G16" s="4"/>
      <c r="H16" s="4"/>
      <c r="I16" s="4"/>
    </row>
    <row r="17" spans="1:9" ht="15.75" x14ac:dyDescent="0.2">
      <c r="A17" s="94">
        <v>9</v>
      </c>
      <c r="B17" s="83"/>
      <c r="C17" s="83"/>
      <c r="D17" s="83"/>
      <c r="E17" s="83"/>
      <c r="F17" s="94"/>
      <c r="G17" s="4"/>
      <c r="H17" s="4"/>
      <c r="I17" s="4"/>
    </row>
    <row r="18" spans="1:9" ht="15.75" x14ac:dyDescent="0.2">
      <c r="A18" s="94">
        <v>10</v>
      </c>
      <c r="B18" s="83"/>
      <c r="C18" s="83"/>
      <c r="D18" s="83"/>
      <c r="E18" s="83"/>
      <c r="F18" s="94"/>
      <c r="G18" s="4"/>
      <c r="H18" s="4"/>
      <c r="I18" s="4"/>
    </row>
    <row r="19" spans="1:9" ht="15.75" x14ac:dyDescent="0.2">
      <c r="A19" s="94">
        <v>11</v>
      </c>
      <c r="B19" s="83"/>
      <c r="C19" s="83"/>
      <c r="D19" s="83"/>
      <c r="E19" s="83"/>
      <c r="F19" s="94"/>
      <c r="G19" s="4"/>
      <c r="H19" s="4"/>
      <c r="I19" s="4"/>
    </row>
    <row r="20" spans="1:9" ht="15.75" x14ac:dyDescent="0.2">
      <c r="A20" s="94">
        <v>12</v>
      </c>
      <c r="B20" s="83"/>
      <c r="C20" s="83"/>
      <c r="D20" s="83"/>
      <c r="E20" s="83"/>
      <c r="F20" s="94"/>
      <c r="G20" s="4"/>
      <c r="H20" s="4"/>
      <c r="I20" s="4"/>
    </row>
    <row r="21" spans="1:9" ht="15.75" x14ac:dyDescent="0.2">
      <c r="A21" s="94">
        <v>13</v>
      </c>
      <c r="B21" s="83"/>
      <c r="C21" s="83"/>
      <c r="D21" s="83"/>
      <c r="E21" s="83"/>
      <c r="F21" s="94"/>
      <c r="G21" s="4"/>
      <c r="H21" s="4"/>
      <c r="I21" s="4"/>
    </row>
    <row r="22" spans="1:9" ht="15.75" x14ac:dyDescent="0.2">
      <c r="A22" s="94">
        <v>14</v>
      </c>
      <c r="B22" s="83"/>
      <c r="C22" s="83"/>
      <c r="D22" s="83"/>
      <c r="E22" s="83"/>
      <c r="F22" s="94"/>
      <c r="G22" s="4"/>
      <c r="H22" s="4"/>
      <c r="I22" s="4"/>
    </row>
    <row r="23" spans="1:9" ht="15.75" x14ac:dyDescent="0.2">
      <c r="A23" s="94">
        <v>15</v>
      </c>
      <c r="B23" s="83"/>
      <c r="C23" s="83"/>
      <c r="D23" s="83"/>
      <c r="E23" s="83"/>
      <c r="F23" s="94"/>
      <c r="G23" s="4"/>
      <c r="H23" s="4"/>
      <c r="I23" s="4"/>
    </row>
    <row r="24" spans="1:9" ht="15.75" x14ac:dyDescent="0.2">
      <c r="A24" s="83" t="s">
        <v>256</v>
      </c>
      <c r="B24" s="83"/>
      <c r="C24" s="83"/>
      <c r="D24" s="83"/>
      <c r="E24" s="83"/>
      <c r="F24" s="94"/>
      <c r="G24" s="4"/>
      <c r="H24" s="4"/>
      <c r="I24" s="4"/>
    </row>
    <row r="25" spans="1:9" ht="15.75" x14ac:dyDescent="0.35">
      <c r="A25" s="83"/>
      <c r="B25" s="95"/>
      <c r="C25" s="95"/>
      <c r="D25" s="95"/>
      <c r="E25" s="95"/>
      <c r="F25" s="83" t="s">
        <v>385</v>
      </c>
      <c r="G25" s="82">
        <f>SUM(G9:G24)</f>
        <v>0</v>
      </c>
      <c r="H25" s="82">
        <f>SUM(H9:H24)</f>
        <v>0</v>
      </c>
      <c r="I25" s="82">
        <f>SUM(I9:I24)</f>
        <v>0</v>
      </c>
    </row>
    <row r="26" spans="1:9" ht="15.75" x14ac:dyDescent="0.35">
      <c r="A26" s="169"/>
      <c r="B26" s="169"/>
      <c r="C26" s="169"/>
      <c r="D26" s="169"/>
      <c r="E26" s="169"/>
      <c r="F26" s="169"/>
      <c r="G26" s="169"/>
      <c r="H26" s="146"/>
      <c r="I26" s="146"/>
    </row>
    <row r="27" spans="1:9" ht="15.75" x14ac:dyDescent="0.35">
      <c r="A27" s="544" t="s">
        <v>468</v>
      </c>
      <c r="B27" s="544"/>
      <c r="C27" s="544"/>
      <c r="D27" s="544"/>
      <c r="E27" s="544"/>
      <c r="F27" s="544"/>
      <c r="G27" s="544"/>
      <c r="H27" s="544"/>
      <c r="I27" s="544"/>
    </row>
    <row r="28" spans="1:9" ht="15.75" x14ac:dyDescent="0.35">
      <c r="A28" s="265"/>
      <c r="B28" s="265"/>
      <c r="C28" s="169"/>
      <c r="D28" s="169"/>
      <c r="E28" s="169"/>
      <c r="F28" s="169"/>
      <c r="G28" s="169"/>
      <c r="H28" s="146"/>
      <c r="I28" s="146"/>
    </row>
    <row r="29" spans="1:9" x14ac:dyDescent="0.2">
      <c r="A29" s="308"/>
      <c r="B29" s="308"/>
      <c r="C29" s="308"/>
      <c r="D29" s="308"/>
      <c r="E29" s="308"/>
      <c r="F29" s="308"/>
      <c r="G29" s="308"/>
      <c r="H29" s="308"/>
      <c r="I29" s="308"/>
    </row>
    <row r="30" spans="1:9" ht="15.75" x14ac:dyDescent="0.35">
      <c r="A30" s="151" t="s">
        <v>93</v>
      </c>
      <c r="B30" s="151"/>
      <c r="C30" s="146"/>
      <c r="D30" s="146"/>
      <c r="E30" s="146"/>
      <c r="F30" s="146"/>
      <c r="G30" s="146"/>
      <c r="H30" s="146"/>
      <c r="I30" s="146"/>
    </row>
    <row r="31" spans="1:9" ht="15.75" x14ac:dyDescent="0.35">
      <c r="A31" s="146"/>
      <c r="B31" s="146"/>
      <c r="C31" s="146"/>
      <c r="D31" s="146"/>
      <c r="E31" s="146"/>
      <c r="F31" s="146"/>
      <c r="G31" s="146"/>
      <c r="H31" s="146"/>
      <c r="I31" s="146"/>
    </row>
    <row r="32" spans="1:9" ht="15.75" x14ac:dyDescent="0.35">
      <c r="A32" s="146"/>
      <c r="B32" s="146"/>
      <c r="C32" s="146"/>
      <c r="D32" s="146"/>
      <c r="E32" s="150"/>
      <c r="F32" s="150"/>
      <c r="G32" s="150"/>
      <c r="H32" s="146"/>
      <c r="I32" s="146"/>
    </row>
    <row r="33" spans="1:9" ht="15.75" x14ac:dyDescent="0.35">
      <c r="A33" s="151"/>
      <c r="B33" s="151"/>
      <c r="C33" s="151" t="s">
        <v>349</v>
      </c>
      <c r="D33" s="151"/>
      <c r="E33" s="151"/>
      <c r="F33" s="151"/>
      <c r="G33" s="151"/>
      <c r="H33" s="146"/>
      <c r="I33" s="146"/>
    </row>
    <row r="34" spans="1:9" ht="15.75" x14ac:dyDescent="0.35">
      <c r="A34" s="146"/>
      <c r="B34" s="146"/>
      <c r="C34" s="146" t="s">
        <v>348</v>
      </c>
      <c r="D34" s="146"/>
      <c r="E34" s="146"/>
      <c r="F34" s="146"/>
      <c r="G34" s="146"/>
      <c r="H34" s="146"/>
      <c r="I34" s="146"/>
    </row>
    <row r="35" spans="1:9" x14ac:dyDescent="0.2">
      <c r="A35" s="153"/>
      <c r="B35" s="153"/>
      <c r="C35" s="153" t="s">
        <v>123</v>
      </c>
      <c r="D35" s="153"/>
      <c r="E35" s="153"/>
      <c r="F35" s="153"/>
      <c r="G35" s="153"/>
    </row>
  </sheetData>
  <mergeCells count="4">
    <mergeCell ref="I1:J1"/>
    <mergeCell ref="I2:J2"/>
    <mergeCell ref="A1:H1"/>
    <mergeCell ref="A27:I2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44"/>
  <sheetViews>
    <sheetView view="pageBreakPreview" zoomScale="80" zoomScaleSheetLayoutView="80" workbookViewId="0">
      <selection activeCell="H16" sqref="H16"/>
    </sheetView>
  </sheetViews>
  <sheetFormatPr defaultRowHeight="12.75" x14ac:dyDescent="0.2"/>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75" x14ac:dyDescent="0.35">
      <c r="A1" s="71" t="s">
        <v>388</v>
      </c>
      <c r="B1" s="73"/>
      <c r="C1" s="73"/>
      <c r="D1" s="73"/>
      <c r="E1" s="73"/>
      <c r="F1" s="73"/>
      <c r="G1" s="521" t="s">
        <v>94</v>
      </c>
      <c r="H1" s="521"/>
      <c r="I1" s="221"/>
    </row>
    <row r="2" spans="1:9" ht="15.75" x14ac:dyDescent="0.35">
      <c r="A2" s="72" t="s">
        <v>124</v>
      </c>
      <c r="B2" s="73"/>
      <c r="C2" s="73"/>
      <c r="D2" s="73"/>
      <c r="E2" s="73"/>
      <c r="F2" s="73"/>
      <c r="G2" s="519" t="str">
        <f>'ფორმა N1'!M2</f>
        <v>01.01.2021/31.12.2021</v>
      </c>
      <c r="H2" s="519"/>
      <c r="I2" s="72"/>
    </row>
    <row r="3" spans="1:9" ht="15.75" x14ac:dyDescent="0.35">
      <c r="A3" s="72"/>
      <c r="B3" s="72"/>
      <c r="C3" s="72"/>
      <c r="D3" s="72"/>
      <c r="E3" s="72"/>
      <c r="F3" s="72"/>
      <c r="G3" s="208"/>
      <c r="H3" s="208"/>
      <c r="I3" s="221"/>
    </row>
    <row r="4" spans="1:9" ht="15.75" x14ac:dyDescent="0.35">
      <c r="A4" s="73" t="s">
        <v>254</v>
      </c>
      <c r="B4" s="73"/>
      <c r="C4" s="73"/>
      <c r="D4" s="73"/>
      <c r="E4" s="73"/>
      <c r="F4" s="73"/>
      <c r="G4" s="72"/>
      <c r="H4" s="72"/>
      <c r="I4" s="72"/>
    </row>
    <row r="5" spans="1:9" ht="15.75" x14ac:dyDescent="0.35">
      <c r="A5" s="76" t="str">
        <f>'ფორმა N1'!D4</f>
        <v>მპგ თავიუფალი დემოკრატები</v>
      </c>
      <c r="B5" s="76"/>
      <c r="C5" s="76"/>
      <c r="D5" s="76"/>
      <c r="E5" s="76"/>
      <c r="F5" s="76"/>
      <c r="G5" s="77"/>
      <c r="H5" s="77"/>
      <c r="I5" s="77"/>
    </row>
    <row r="6" spans="1:9" ht="15.75" x14ac:dyDescent="0.35">
      <c r="A6" s="73"/>
      <c r="B6" s="73"/>
      <c r="C6" s="73"/>
      <c r="D6" s="73"/>
      <c r="E6" s="73"/>
      <c r="F6" s="73"/>
      <c r="G6" s="72"/>
      <c r="H6" s="72"/>
      <c r="I6" s="72"/>
    </row>
    <row r="7" spans="1:9" ht="15.75" x14ac:dyDescent="0.2">
      <c r="A7" s="207"/>
      <c r="B7" s="207"/>
      <c r="C7" s="207"/>
      <c r="D7" s="207"/>
      <c r="E7" s="207"/>
      <c r="F7" s="207"/>
      <c r="G7" s="74"/>
      <c r="H7" s="74"/>
      <c r="I7" s="221"/>
    </row>
    <row r="8" spans="1:9" ht="15" customHeight="1" x14ac:dyDescent="0.2">
      <c r="A8" s="537" t="s">
        <v>64</v>
      </c>
      <c r="B8" s="539" t="s">
        <v>309</v>
      </c>
      <c r="C8" s="541" t="s">
        <v>310</v>
      </c>
      <c r="D8" s="541" t="s">
        <v>209</v>
      </c>
      <c r="E8" s="558" t="s">
        <v>413</v>
      </c>
      <c r="F8" s="559"/>
      <c r="G8" s="560"/>
      <c r="H8" s="558" t="s">
        <v>445</v>
      </c>
      <c r="I8" s="560"/>
    </row>
    <row r="9" spans="1:9" ht="30" x14ac:dyDescent="0.2">
      <c r="A9" s="538"/>
      <c r="B9" s="540"/>
      <c r="C9" s="542"/>
      <c r="D9" s="542"/>
      <c r="E9" s="261" t="s">
        <v>442</v>
      </c>
      <c r="F9" s="261" t="s">
        <v>443</v>
      </c>
      <c r="G9" s="261" t="s">
        <v>444</v>
      </c>
      <c r="H9" s="262" t="s">
        <v>446</v>
      </c>
      <c r="I9" s="262" t="s">
        <v>447</v>
      </c>
    </row>
    <row r="10" spans="1:9" ht="15.75" x14ac:dyDescent="0.2">
      <c r="A10" s="218"/>
      <c r="B10" s="219"/>
      <c r="C10" s="94"/>
      <c r="D10" s="94"/>
      <c r="E10" s="94"/>
      <c r="F10" s="94"/>
      <c r="G10" s="94"/>
      <c r="H10" s="4"/>
      <c r="I10" s="4"/>
    </row>
    <row r="11" spans="1:9" ht="15.75" x14ac:dyDescent="0.2">
      <c r="A11" s="218"/>
      <c r="B11" s="219"/>
      <c r="C11" s="83"/>
      <c r="D11" s="83"/>
      <c r="E11" s="83"/>
      <c r="F11" s="83"/>
      <c r="G11" s="83"/>
      <c r="H11" s="4"/>
      <c r="I11" s="4"/>
    </row>
    <row r="12" spans="1:9" ht="15.75" x14ac:dyDescent="0.2">
      <c r="A12" s="218"/>
      <c r="B12" s="219"/>
      <c r="C12" s="83"/>
      <c r="D12" s="83"/>
      <c r="E12" s="83"/>
      <c r="F12" s="83"/>
      <c r="G12" s="83"/>
      <c r="H12" s="4"/>
      <c r="I12" s="4"/>
    </row>
    <row r="13" spans="1:9" ht="15.75" x14ac:dyDescent="0.2">
      <c r="A13" s="218"/>
      <c r="B13" s="219"/>
      <c r="C13" s="83"/>
      <c r="D13" s="83"/>
      <c r="E13" s="83"/>
      <c r="F13" s="83"/>
      <c r="G13" s="83"/>
      <c r="H13" s="4"/>
      <c r="I13" s="4"/>
    </row>
    <row r="14" spans="1:9" ht="15.75" x14ac:dyDescent="0.2">
      <c r="A14" s="218"/>
      <c r="B14" s="219"/>
      <c r="C14" s="83"/>
      <c r="D14" s="83"/>
      <c r="E14" s="83"/>
      <c r="F14" s="83"/>
      <c r="G14" s="83"/>
      <c r="H14" s="4"/>
      <c r="I14" s="4"/>
    </row>
    <row r="15" spans="1:9" ht="15.75" x14ac:dyDescent="0.2">
      <c r="A15" s="218"/>
      <c r="B15" s="219"/>
      <c r="C15" s="83"/>
      <c r="D15" s="83"/>
      <c r="E15" s="83"/>
      <c r="F15" s="83"/>
      <c r="G15" s="83"/>
      <c r="H15" s="4"/>
      <c r="I15" s="4"/>
    </row>
    <row r="16" spans="1:9" ht="15.75" x14ac:dyDescent="0.2">
      <c r="A16" s="218"/>
      <c r="B16" s="219"/>
      <c r="C16" s="83"/>
      <c r="D16" s="83"/>
      <c r="E16" s="83"/>
      <c r="F16" s="83"/>
      <c r="G16" s="83"/>
      <c r="H16" s="4"/>
      <c r="I16" s="4"/>
    </row>
    <row r="17" spans="1:9" ht="15.75" x14ac:dyDescent="0.2">
      <c r="A17" s="218"/>
      <c r="B17" s="219"/>
      <c r="C17" s="83"/>
      <c r="D17" s="83"/>
      <c r="E17" s="83"/>
      <c r="F17" s="83"/>
      <c r="G17" s="83"/>
      <c r="H17" s="4"/>
      <c r="I17" s="4"/>
    </row>
    <row r="18" spans="1:9" ht="15.75" x14ac:dyDescent="0.2">
      <c r="A18" s="218"/>
      <c r="B18" s="219"/>
      <c r="C18" s="83"/>
      <c r="D18" s="83"/>
      <c r="E18" s="83"/>
      <c r="F18" s="83"/>
      <c r="G18" s="83"/>
      <c r="H18" s="4"/>
      <c r="I18" s="4"/>
    </row>
    <row r="19" spans="1:9" ht="15.75" x14ac:dyDescent="0.2">
      <c r="A19" s="218"/>
      <c r="B19" s="219"/>
      <c r="C19" s="83"/>
      <c r="D19" s="83"/>
      <c r="E19" s="83"/>
      <c r="F19" s="83"/>
      <c r="G19" s="83"/>
      <c r="H19" s="4"/>
      <c r="I19" s="4"/>
    </row>
    <row r="20" spans="1:9" ht="15.75" x14ac:dyDescent="0.2">
      <c r="A20" s="218"/>
      <c r="B20" s="219"/>
      <c r="C20" s="83"/>
      <c r="D20" s="83"/>
      <c r="E20" s="83"/>
      <c r="F20" s="83"/>
      <c r="G20" s="83"/>
      <c r="H20" s="4"/>
      <c r="I20" s="4"/>
    </row>
    <row r="21" spans="1:9" ht="15.75" x14ac:dyDescent="0.2">
      <c r="A21" s="218"/>
      <c r="B21" s="219"/>
      <c r="C21" s="83"/>
      <c r="D21" s="83"/>
      <c r="E21" s="83"/>
      <c r="F21" s="83"/>
      <c r="G21" s="83"/>
      <c r="H21" s="4"/>
      <c r="I21" s="4"/>
    </row>
    <row r="22" spans="1:9" ht="15.75" x14ac:dyDescent="0.2">
      <c r="A22" s="218"/>
      <c r="B22" s="219"/>
      <c r="C22" s="83"/>
      <c r="D22" s="83"/>
      <c r="E22" s="83"/>
      <c r="F22" s="83"/>
      <c r="G22" s="83"/>
      <c r="H22" s="4"/>
      <c r="I22" s="4"/>
    </row>
    <row r="23" spans="1:9" ht="15.75" x14ac:dyDescent="0.2">
      <c r="A23" s="218"/>
      <c r="B23" s="219"/>
      <c r="C23" s="83"/>
      <c r="D23" s="83"/>
      <c r="E23" s="83"/>
      <c r="F23" s="83"/>
      <c r="G23" s="83"/>
      <c r="H23" s="4"/>
      <c r="I23" s="4"/>
    </row>
    <row r="24" spans="1:9" ht="15.75" x14ac:dyDescent="0.2">
      <c r="A24" s="218"/>
      <c r="B24" s="219"/>
      <c r="C24" s="83"/>
      <c r="D24" s="83"/>
      <c r="E24" s="83"/>
      <c r="F24" s="83"/>
      <c r="G24" s="83"/>
      <c r="H24" s="4"/>
      <c r="I24" s="4"/>
    </row>
    <row r="25" spans="1:9" ht="15.75" x14ac:dyDescent="0.2">
      <c r="A25" s="218"/>
      <c r="B25" s="219"/>
      <c r="C25" s="83"/>
      <c r="D25" s="83"/>
      <c r="E25" s="83"/>
      <c r="F25" s="83"/>
      <c r="G25" s="83"/>
      <c r="H25" s="4"/>
      <c r="I25" s="4"/>
    </row>
    <row r="26" spans="1:9" ht="15.75" x14ac:dyDescent="0.2">
      <c r="A26" s="218"/>
      <c r="B26" s="219"/>
      <c r="C26" s="83"/>
      <c r="D26" s="83"/>
      <c r="E26" s="83"/>
      <c r="F26" s="83"/>
      <c r="G26" s="83"/>
      <c r="H26" s="4"/>
      <c r="I26" s="4"/>
    </row>
    <row r="27" spans="1:9" ht="15.75" x14ac:dyDescent="0.2">
      <c r="A27" s="218"/>
      <c r="B27" s="219"/>
      <c r="C27" s="83"/>
      <c r="D27" s="83"/>
      <c r="E27" s="83"/>
      <c r="F27" s="83"/>
      <c r="G27" s="83"/>
      <c r="H27" s="4"/>
      <c r="I27" s="4"/>
    </row>
    <row r="28" spans="1:9" ht="15.75" x14ac:dyDescent="0.2">
      <c r="A28" s="218"/>
      <c r="B28" s="219"/>
      <c r="C28" s="83"/>
      <c r="D28" s="83"/>
      <c r="E28" s="83"/>
      <c r="F28" s="83"/>
      <c r="G28" s="83"/>
      <c r="H28" s="4"/>
      <c r="I28" s="4"/>
    </row>
    <row r="29" spans="1:9" ht="15.75" x14ac:dyDescent="0.2">
      <c r="A29" s="218"/>
      <c r="B29" s="219"/>
      <c r="C29" s="83"/>
      <c r="D29" s="83"/>
      <c r="E29" s="83"/>
      <c r="F29" s="83"/>
      <c r="G29" s="83"/>
      <c r="H29" s="4"/>
      <c r="I29" s="4"/>
    </row>
    <row r="30" spans="1:9" ht="15.75" x14ac:dyDescent="0.2">
      <c r="A30" s="218"/>
      <c r="B30" s="219"/>
      <c r="C30" s="83"/>
      <c r="D30" s="83"/>
      <c r="E30" s="83"/>
      <c r="F30" s="83"/>
      <c r="G30" s="83"/>
      <c r="H30" s="4"/>
      <c r="I30" s="4"/>
    </row>
    <row r="31" spans="1:9" ht="15.75" x14ac:dyDescent="0.2">
      <c r="A31" s="218"/>
      <c r="B31" s="219"/>
      <c r="C31" s="83"/>
      <c r="D31" s="83"/>
      <c r="E31" s="83"/>
      <c r="F31" s="83"/>
      <c r="G31" s="83"/>
      <c r="H31" s="4"/>
      <c r="I31" s="4"/>
    </row>
    <row r="32" spans="1:9" ht="15.75" x14ac:dyDescent="0.2">
      <c r="A32" s="218"/>
      <c r="B32" s="219"/>
      <c r="C32" s="83"/>
      <c r="D32" s="83"/>
      <c r="E32" s="83"/>
      <c r="F32" s="83"/>
      <c r="G32" s="83"/>
      <c r="H32" s="4"/>
      <c r="I32" s="4"/>
    </row>
    <row r="33" spans="1:9" ht="15.75" x14ac:dyDescent="0.2">
      <c r="A33" s="218"/>
      <c r="B33" s="219"/>
      <c r="C33" s="83"/>
      <c r="D33" s="83"/>
      <c r="E33" s="83"/>
      <c r="F33" s="83"/>
      <c r="G33" s="83"/>
      <c r="H33" s="4"/>
      <c r="I33" s="4"/>
    </row>
    <row r="34" spans="1:9" ht="15.75" x14ac:dyDescent="0.35">
      <c r="A34" s="218"/>
      <c r="B34" s="220"/>
      <c r="C34" s="95"/>
      <c r="D34" s="95"/>
      <c r="E34" s="95"/>
      <c r="F34" s="95"/>
      <c r="G34" s="95" t="s">
        <v>308</v>
      </c>
      <c r="H34" s="82">
        <f>SUM(H9:H33)</f>
        <v>0</v>
      </c>
      <c r="I34" s="82">
        <f>SUM(I9:I33)</f>
        <v>0</v>
      </c>
    </row>
    <row r="35" spans="1:9" ht="15.75" x14ac:dyDescent="0.35">
      <c r="A35" s="42"/>
      <c r="B35" s="42"/>
      <c r="C35" s="42"/>
      <c r="D35" s="42"/>
      <c r="E35" s="42"/>
      <c r="F35" s="42"/>
      <c r="G35" s="2"/>
      <c r="H35" s="2"/>
    </row>
    <row r="36" spans="1:9" ht="15.75" x14ac:dyDescent="0.35">
      <c r="A36" s="557" t="s">
        <v>469</v>
      </c>
      <c r="B36" s="557"/>
      <c r="C36" s="557"/>
      <c r="D36" s="557"/>
      <c r="E36" s="557"/>
      <c r="F36" s="557"/>
      <c r="G36" s="557"/>
      <c r="H36" s="557"/>
      <c r="I36" s="557"/>
    </row>
    <row r="37" spans="1:9" ht="15.75" x14ac:dyDescent="0.35">
      <c r="A37" s="163"/>
      <c r="B37" s="42"/>
      <c r="C37" s="42"/>
      <c r="D37" s="42"/>
      <c r="E37" s="42"/>
      <c r="F37" s="42"/>
      <c r="G37" s="2"/>
      <c r="H37" s="2"/>
    </row>
    <row r="38" spans="1:9" x14ac:dyDescent="0.2">
      <c r="A38" s="22"/>
      <c r="B38" s="22"/>
      <c r="C38" s="22"/>
      <c r="D38" s="22"/>
      <c r="E38" s="22"/>
      <c r="F38" s="22"/>
      <c r="G38" s="22"/>
      <c r="H38" s="22"/>
    </row>
    <row r="39" spans="1:9" ht="15.75" x14ac:dyDescent="0.35">
      <c r="A39" s="66" t="s">
        <v>93</v>
      </c>
      <c r="B39" s="2"/>
      <c r="C39" s="2"/>
      <c r="D39" s="2"/>
      <c r="E39" s="2"/>
      <c r="F39" s="2"/>
      <c r="G39" s="2"/>
      <c r="H39" s="2"/>
    </row>
    <row r="40" spans="1:9" ht="15.75" x14ac:dyDescent="0.35">
      <c r="A40" s="2"/>
      <c r="B40" s="2"/>
      <c r="C40" s="2"/>
      <c r="D40" s="2"/>
      <c r="E40" s="2"/>
      <c r="F40" s="2"/>
      <c r="G40" s="2"/>
      <c r="H40" s="2"/>
    </row>
    <row r="41" spans="1:9" ht="15.75" x14ac:dyDescent="0.35">
      <c r="A41" s="2"/>
      <c r="B41" s="2"/>
      <c r="C41" s="2"/>
      <c r="D41" s="2"/>
      <c r="E41" s="2"/>
      <c r="F41" s="2"/>
      <c r="G41" s="2"/>
      <c r="H41" s="12"/>
    </row>
    <row r="42" spans="1:9" ht="15.75" x14ac:dyDescent="0.35">
      <c r="A42" s="66"/>
      <c r="B42" s="66" t="s">
        <v>251</v>
      </c>
      <c r="C42" s="66"/>
      <c r="D42" s="66"/>
      <c r="E42" s="66"/>
      <c r="F42" s="66"/>
      <c r="G42" s="2"/>
      <c r="H42" s="12"/>
    </row>
    <row r="43" spans="1:9" ht="15.75" x14ac:dyDescent="0.35">
      <c r="A43" s="2"/>
      <c r="B43" s="2" t="s">
        <v>250</v>
      </c>
      <c r="C43" s="2"/>
      <c r="D43" s="2"/>
      <c r="E43" s="2"/>
      <c r="F43" s="2"/>
      <c r="G43" s="2"/>
      <c r="H43" s="12"/>
    </row>
    <row r="44" spans="1:9" x14ac:dyDescent="0.2">
      <c r="A44" s="62"/>
      <c r="B44" s="62" t="s">
        <v>123</v>
      </c>
      <c r="C44" s="62"/>
      <c r="D44" s="62"/>
      <c r="E44" s="62"/>
      <c r="F44" s="62"/>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5"/>
  <sheetViews>
    <sheetView view="pageBreakPreview" zoomScale="80" zoomScaleSheetLayoutView="80" workbookViewId="0">
      <selection sqref="A1:F1"/>
    </sheetView>
  </sheetViews>
  <sheetFormatPr defaultColWidth="9.140625" defaultRowHeight="12.75" x14ac:dyDescent="0.2"/>
  <cols>
    <col min="1" max="1" width="5.42578125" style="147" customWidth="1"/>
    <col min="2" max="2" width="13.140625" style="147" customWidth="1"/>
    <col min="3" max="3" width="15.140625" style="147" customWidth="1"/>
    <col min="4" max="4" width="18" style="147" customWidth="1"/>
    <col min="5" max="5" width="20.5703125" style="147" customWidth="1"/>
    <col min="6" max="6" width="21.28515625" style="147" customWidth="1"/>
    <col min="7" max="7" width="15.140625" style="147" customWidth="1"/>
    <col min="8" max="8" width="15.5703125" style="147" customWidth="1"/>
    <col min="9" max="9" width="13.42578125" style="147" customWidth="1"/>
    <col min="10" max="10" width="0" style="147" hidden="1" customWidth="1"/>
    <col min="11" max="16384" width="9.140625" style="147"/>
  </cols>
  <sheetData>
    <row r="1" spans="1:10" ht="15.75" x14ac:dyDescent="0.35">
      <c r="A1" s="561" t="s">
        <v>487</v>
      </c>
      <c r="B1" s="561"/>
      <c r="C1" s="561"/>
      <c r="D1" s="561"/>
      <c r="E1" s="561"/>
      <c r="F1" s="561"/>
      <c r="G1" s="521" t="s">
        <v>94</v>
      </c>
      <c r="H1" s="521"/>
    </row>
    <row r="2" spans="1:10" ht="15.75" x14ac:dyDescent="0.35">
      <c r="A2" s="72" t="s">
        <v>124</v>
      </c>
      <c r="B2" s="71"/>
      <c r="C2" s="73"/>
      <c r="D2" s="73"/>
      <c r="E2" s="73"/>
      <c r="F2" s="73"/>
      <c r="G2" s="519" t="str">
        <f>'ფორმა N1'!M2</f>
        <v>01.01.2021/31.12.2021</v>
      </c>
      <c r="H2" s="519"/>
    </row>
    <row r="3" spans="1:10" ht="15.75" x14ac:dyDescent="0.35">
      <c r="A3" s="72"/>
      <c r="B3" s="72"/>
      <c r="C3" s="72"/>
      <c r="D3" s="72"/>
      <c r="E3" s="72"/>
      <c r="F3" s="72"/>
      <c r="G3" s="208"/>
      <c r="H3" s="208"/>
    </row>
    <row r="4" spans="1:10" ht="15.75" x14ac:dyDescent="0.35">
      <c r="A4" s="73" t="s">
        <v>254</v>
      </c>
      <c r="B4" s="73"/>
      <c r="C4" s="73"/>
      <c r="D4" s="73"/>
      <c r="E4" s="73"/>
      <c r="F4" s="73"/>
      <c r="G4" s="72"/>
      <c r="H4" s="72"/>
    </row>
    <row r="5" spans="1:10" ht="15.75" x14ac:dyDescent="0.35">
      <c r="A5" s="76" t="str">
        <f>'ფორმა N1'!D4</f>
        <v>მპგ თავიუფალი დემოკრატები</v>
      </c>
      <c r="B5" s="76"/>
      <c r="C5" s="76"/>
      <c r="D5" s="76"/>
      <c r="E5" s="76"/>
      <c r="F5" s="76"/>
      <c r="G5" s="77"/>
      <c r="H5" s="77"/>
    </row>
    <row r="6" spans="1:10" ht="15.75" x14ac:dyDescent="0.35">
      <c r="A6" s="73"/>
      <c r="B6" s="73"/>
      <c r="C6" s="73"/>
      <c r="D6" s="73"/>
      <c r="E6" s="73"/>
      <c r="F6" s="73"/>
      <c r="G6" s="72"/>
      <c r="H6" s="72"/>
    </row>
    <row r="7" spans="1:10" ht="15.75" x14ac:dyDescent="0.2">
      <c r="A7" s="207"/>
      <c r="B7" s="207"/>
      <c r="C7" s="207"/>
      <c r="D7" s="207"/>
      <c r="E7" s="207"/>
      <c r="F7" s="207"/>
      <c r="G7" s="74"/>
      <c r="H7" s="74"/>
    </row>
    <row r="8" spans="1:10" ht="31.5" x14ac:dyDescent="0.2">
      <c r="A8" s="86" t="s">
        <v>64</v>
      </c>
      <c r="B8" s="86" t="s">
        <v>309</v>
      </c>
      <c r="C8" s="86" t="s">
        <v>310</v>
      </c>
      <c r="D8" s="86" t="s">
        <v>209</v>
      </c>
      <c r="E8" s="86" t="s">
        <v>315</v>
      </c>
      <c r="F8" s="86" t="s">
        <v>311</v>
      </c>
      <c r="G8" s="75" t="s">
        <v>10</v>
      </c>
      <c r="H8" s="75" t="s">
        <v>9</v>
      </c>
      <c r="J8" s="171" t="s">
        <v>314</v>
      </c>
    </row>
    <row r="9" spans="1:10" ht="15.75" x14ac:dyDescent="0.2">
      <c r="A9" s="94"/>
      <c r="B9" s="94"/>
      <c r="C9" s="94"/>
      <c r="D9" s="94"/>
      <c r="E9" s="94"/>
      <c r="F9" s="94"/>
      <c r="G9" s="4"/>
      <c r="H9" s="4"/>
      <c r="J9" s="171" t="s">
        <v>0</v>
      </c>
    </row>
    <row r="10" spans="1:10" ht="15.75" x14ac:dyDescent="0.2">
      <c r="A10" s="94"/>
      <c r="B10" s="94"/>
      <c r="C10" s="94"/>
      <c r="D10" s="94"/>
      <c r="E10" s="94"/>
      <c r="F10" s="94"/>
      <c r="G10" s="4"/>
      <c r="H10" s="4"/>
    </row>
    <row r="11" spans="1:10" ht="15.75" x14ac:dyDescent="0.2">
      <c r="A11" s="83"/>
      <c r="B11" s="83"/>
      <c r="C11" s="83"/>
      <c r="D11" s="83"/>
      <c r="E11" s="83"/>
      <c r="F11" s="83"/>
      <c r="G11" s="4"/>
      <c r="H11" s="4"/>
    </row>
    <row r="12" spans="1:10" ht="15.75" x14ac:dyDescent="0.2">
      <c r="A12" s="83"/>
      <c r="B12" s="83"/>
      <c r="C12" s="83"/>
      <c r="D12" s="83"/>
      <c r="E12" s="83"/>
      <c r="F12" s="83"/>
      <c r="G12" s="4"/>
      <c r="H12" s="4"/>
    </row>
    <row r="13" spans="1:10" ht="15.75" x14ac:dyDescent="0.2">
      <c r="A13" s="83"/>
      <c r="B13" s="83"/>
      <c r="C13" s="83"/>
      <c r="D13" s="83"/>
      <c r="E13" s="83"/>
      <c r="F13" s="83"/>
      <c r="G13" s="4"/>
      <c r="H13" s="4"/>
    </row>
    <row r="14" spans="1:10" ht="15.75" x14ac:dyDescent="0.2">
      <c r="A14" s="83"/>
      <c r="B14" s="83"/>
      <c r="C14" s="83"/>
      <c r="D14" s="83"/>
      <c r="E14" s="83"/>
      <c r="F14" s="83"/>
      <c r="G14" s="4"/>
      <c r="H14" s="4"/>
    </row>
    <row r="15" spans="1:10" ht="15.75" x14ac:dyDescent="0.2">
      <c r="A15" s="83"/>
      <c r="B15" s="83"/>
      <c r="C15" s="83"/>
      <c r="D15" s="83"/>
      <c r="E15" s="83"/>
      <c r="F15" s="83"/>
      <c r="G15" s="4"/>
      <c r="H15" s="4"/>
    </row>
    <row r="16" spans="1:10" ht="15.75" x14ac:dyDescent="0.2">
      <c r="A16" s="83"/>
      <c r="B16" s="83"/>
      <c r="C16" s="83"/>
      <c r="D16" s="83"/>
      <c r="E16" s="83"/>
      <c r="F16" s="83"/>
      <c r="G16" s="4"/>
      <c r="H16" s="4"/>
    </row>
    <row r="17" spans="1:8" ht="15.75" x14ac:dyDescent="0.2">
      <c r="A17" s="83"/>
      <c r="B17" s="83"/>
      <c r="C17" s="83"/>
      <c r="D17" s="83"/>
      <c r="E17" s="83"/>
      <c r="F17" s="83"/>
      <c r="G17" s="4"/>
      <c r="H17" s="4"/>
    </row>
    <row r="18" spans="1:8" ht="15.75" x14ac:dyDescent="0.2">
      <c r="A18" s="83"/>
      <c r="B18" s="83"/>
      <c r="C18" s="83"/>
      <c r="D18" s="83"/>
      <c r="E18" s="83"/>
      <c r="F18" s="83"/>
      <c r="G18" s="4"/>
      <c r="H18" s="4"/>
    </row>
    <row r="19" spans="1:8" ht="15.75" x14ac:dyDescent="0.2">
      <c r="A19" s="83"/>
      <c r="B19" s="83"/>
      <c r="C19" s="83"/>
      <c r="D19" s="83"/>
      <c r="E19" s="83"/>
      <c r="F19" s="83"/>
      <c r="G19" s="4"/>
      <c r="H19" s="4"/>
    </row>
    <row r="20" spans="1:8" ht="15.75" x14ac:dyDescent="0.2">
      <c r="A20" s="83"/>
      <c r="B20" s="83"/>
      <c r="C20" s="83"/>
      <c r="D20" s="83"/>
      <c r="E20" s="83"/>
      <c r="F20" s="83"/>
      <c r="G20" s="4"/>
      <c r="H20" s="4"/>
    </row>
    <row r="21" spans="1:8" ht="15.75" x14ac:dyDescent="0.2">
      <c r="A21" s="83"/>
      <c r="B21" s="83"/>
      <c r="C21" s="83"/>
      <c r="D21" s="83"/>
      <c r="E21" s="83"/>
      <c r="F21" s="83"/>
      <c r="G21" s="4"/>
      <c r="H21" s="4"/>
    </row>
    <row r="22" spans="1:8" ht="15.75" x14ac:dyDescent="0.2">
      <c r="A22" s="83"/>
      <c r="B22" s="83"/>
      <c r="C22" s="83"/>
      <c r="D22" s="83"/>
      <c r="E22" s="83"/>
      <c r="F22" s="83"/>
      <c r="G22" s="4"/>
      <c r="H22" s="4"/>
    </row>
    <row r="23" spans="1:8" ht="15.75" x14ac:dyDescent="0.2">
      <c r="A23" s="83"/>
      <c r="B23" s="83"/>
      <c r="C23" s="83"/>
      <c r="D23" s="83"/>
      <c r="E23" s="83"/>
      <c r="F23" s="83"/>
      <c r="G23" s="4"/>
      <c r="H23" s="4"/>
    </row>
    <row r="24" spans="1:8" ht="15.75" x14ac:dyDescent="0.2">
      <c r="A24" s="83"/>
      <c r="B24" s="83"/>
      <c r="C24" s="83"/>
      <c r="D24" s="83"/>
      <c r="E24" s="83"/>
      <c r="F24" s="83"/>
      <c r="G24" s="4"/>
      <c r="H24" s="4"/>
    </row>
    <row r="25" spans="1:8" ht="15.75" x14ac:dyDescent="0.2">
      <c r="A25" s="83"/>
      <c r="B25" s="83"/>
      <c r="C25" s="83"/>
      <c r="D25" s="83"/>
      <c r="E25" s="83"/>
      <c r="F25" s="83"/>
      <c r="G25" s="4"/>
      <c r="H25" s="4"/>
    </row>
    <row r="26" spans="1:8" ht="15.75" x14ac:dyDescent="0.2">
      <c r="A26" s="83"/>
      <c r="B26" s="83"/>
      <c r="C26" s="83"/>
      <c r="D26" s="83"/>
      <c r="E26" s="83"/>
      <c r="F26" s="83"/>
      <c r="G26" s="4"/>
      <c r="H26" s="4"/>
    </row>
    <row r="27" spans="1:8" ht="15.75" x14ac:dyDescent="0.2">
      <c r="A27" s="83"/>
      <c r="B27" s="83"/>
      <c r="C27" s="83"/>
      <c r="D27" s="83"/>
      <c r="E27" s="83"/>
      <c r="F27" s="83"/>
      <c r="G27" s="4"/>
      <c r="H27" s="4"/>
    </row>
    <row r="28" spans="1:8" ht="15.75" x14ac:dyDescent="0.2">
      <c r="A28" s="83"/>
      <c r="B28" s="83"/>
      <c r="C28" s="83"/>
      <c r="D28" s="83"/>
      <c r="E28" s="83"/>
      <c r="F28" s="83"/>
      <c r="G28" s="4"/>
      <c r="H28" s="4"/>
    </row>
    <row r="29" spans="1:8" ht="15.75" x14ac:dyDescent="0.2">
      <c r="A29" s="83"/>
      <c r="B29" s="83"/>
      <c r="C29" s="83"/>
      <c r="D29" s="83"/>
      <c r="E29" s="83"/>
      <c r="F29" s="83"/>
      <c r="G29" s="4"/>
      <c r="H29" s="4"/>
    </row>
    <row r="30" spans="1:8" ht="15.75" x14ac:dyDescent="0.2">
      <c r="A30" s="83"/>
      <c r="B30" s="83"/>
      <c r="C30" s="83"/>
      <c r="D30" s="83"/>
      <c r="E30" s="83"/>
      <c r="F30" s="83"/>
      <c r="G30" s="4"/>
      <c r="H30" s="4"/>
    </row>
    <row r="31" spans="1:8" ht="15.75" x14ac:dyDescent="0.2">
      <c r="A31" s="83"/>
      <c r="B31" s="83"/>
      <c r="C31" s="83"/>
      <c r="D31" s="83"/>
      <c r="E31" s="83"/>
      <c r="F31" s="83"/>
      <c r="G31" s="4"/>
      <c r="H31" s="4"/>
    </row>
    <row r="32" spans="1:8" ht="15.75" x14ac:dyDescent="0.2">
      <c r="A32" s="83"/>
      <c r="B32" s="83"/>
      <c r="C32" s="83"/>
      <c r="D32" s="83"/>
      <c r="E32" s="83"/>
      <c r="F32" s="83"/>
      <c r="G32" s="4"/>
      <c r="H32" s="4"/>
    </row>
    <row r="33" spans="1:9" ht="15.75" x14ac:dyDescent="0.2">
      <c r="A33" s="83"/>
      <c r="B33" s="83"/>
      <c r="C33" s="83"/>
      <c r="D33" s="83"/>
      <c r="E33" s="83"/>
      <c r="F33" s="83"/>
      <c r="G33" s="4"/>
      <c r="H33" s="4"/>
    </row>
    <row r="34" spans="1:9" ht="15.75" x14ac:dyDescent="0.35">
      <c r="A34" s="83"/>
      <c r="B34" s="95"/>
      <c r="C34" s="95"/>
      <c r="D34" s="95"/>
      <c r="E34" s="95"/>
      <c r="F34" s="95" t="s">
        <v>313</v>
      </c>
      <c r="G34" s="82">
        <f>SUM(G9:G33)</f>
        <v>0</v>
      </c>
      <c r="H34" s="82">
        <f>SUM(H9:H33)</f>
        <v>0</v>
      </c>
    </row>
    <row r="35" spans="1:9" ht="15.75" x14ac:dyDescent="0.35">
      <c r="A35" s="169"/>
      <c r="B35" s="169"/>
      <c r="C35" s="169"/>
      <c r="D35" s="169"/>
      <c r="E35" s="169"/>
      <c r="F35" s="169"/>
      <c r="G35" s="169"/>
      <c r="H35" s="146"/>
      <c r="I35" s="146"/>
    </row>
    <row r="36" spans="1:9" ht="15.75" x14ac:dyDescent="0.35">
      <c r="A36" s="544" t="s">
        <v>470</v>
      </c>
      <c r="B36" s="544"/>
      <c r="C36" s="544"/>
      <c r="D36" s="544"/>
      <c r="E36" s="544"/>
      <c r="F36" s="544"/>
      <c r="G36" s="544"/>
      <c r="H36" s="544"/>
      <c r="I36" s="146"/>
    </row>
    <row r="37" spans="1:9" ht="15.75" x14ac:dyDescent="0.35">
      <c r="A37" s="170"/>
      <c r="B37" s="170"/>
      <c r="C37" s="169"/>
      <c r="D37" s="169"/>
      <c r="E37" s="169"/>
      <c r="F37" s="169"/>
      <c r="G37" s="169"/>
      <c r="H37" s="146"/>
      <c r="I37" s="146"/>
    </row>
    <row r="38" spans="1:9" ht="15.75" x14ac:dyDescent="0.35">
      <c r="A38" s="170"/>
      <c r="B38" s="170"/>
      <c r="C38" s="146"/>
      <c r="D38" s="146"/>
      <c r="E38" s="146"/>
      <c r="F38" s="146"/>
      <c r="G38" s="146"/>
      <c r="H38" s="146"/>
      <c r="I38" s="146"/>
    </row>
    <row r="39" spans="1:9" x14ac:dyDescent="0.2">
      <c r="A39" s="168"/>
      <c r="B39" s="168"/>
      <c r="C39" s="168"/>
      <c r="D39" s="168"/>
      <c r="E39" s="168"/>
      <c r="F39" s="168"/>
      <c r="G39" s="168"/>
      <c r="H39" s="168"/>
      <c r="I39" s="168"/>
    </row>
    <row r="40" spans="1:9" ht="15.75" x14ac:dyDescent="0.35">
      <c r="A40" s="151" t="s">
        <v>93</v>
      </c>
      <c r="B40" s="151"/>
      <c r="C40" s="146"/>
      <c r="D40" s="146"/>
      <c r="E40" s="146"/>
      <c r="F40" s="146"/>
      <c r="G40" s="146"/>
      <c r="H40" s="146"/>
      <c r="I40" s="146"/>
    </row>
    <row r="41" spans="1:9" ht="15.75" x14ac:dyDescent="0.35">
      <c r="A41" s="146"/>
      <c r="B41" s="146"/>
      <c r="C41" s="146"/>
      <c r="D41" s="146"/>
      <c r="E41" s="146"/>
      <c r="F41" s="146"/>
      <c r="G41" s="146"/>
      <c r="H41" s="146"/>
      <c r="I41" s="146"/>
    </row>
    <row r="42" spans="1:9" ht="15.75" x14ac:dyDescent="0.35">
      <c r="A42" s="146"/>
      <c r="B42" s="146"/>
      <c r="C42" s="146"/>
      <c r="D42" s="146"/>
      <c r="E42" s="146"/>
      <c r="F42" s="146"/>
      <c r="G42" s="146"/>
      <c r="H42" s="146"/>
      <c r="I42" s="152"/>
    </row>
    <row r="43" spans="1:9" ht="15.75" x14ac:dyDescent="0.35">
      <c r="A43" s="151"/>
      <c r="B43" s="151"/>
      <c r="C43" s="151" t="s">
        <v>370</v>
      </c>
      <c r="D43" s="151"/>
      <c r="E43" s="169"/>
      <c r="F43" s="151"/>
      <c r="G43" s="151"/>
      <c r="H43" s="146"/>
      <c r="I43" s="152"/>
    </row>
    <row r="44" spans="1:9" ht="15.75" x14ac:dyDescent="0.35">
      <c r="A44" s="146"/>
      <c r="B44" s="146"/>
      <c r="C44" s="146" t="s">
        <v>250</v>
      </c>
      <c r="D44" s="146"/>
      <c r="E44" s="146"/>
      <c r="F44" s="146"/>
      <c r="G44" s="146"/>
      <c r="H44" s="146"/>
      <c r="I44" s="152"/>
    </row>
    <row r="45" spans="1:9" x14ac:dyDescent="0.2">
      <c r="A45" s="153"/>
      <c r="B45" s="153"/>
      <c r="C45" s="153" t="s">
        <v>123</v>
      </c>
      <c r="D45" s="153"/>
      <c r="E45" s="153"/>
      <c r="F45" s="153"/>
      <c r="G45" s="153"/>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L47"/>
  <sheetViews>
    <sheetView view="pageBreakPreview" zoomScale="80" zoomScaleSheetLayoutView="80" workbookViewId="0">
      <selection activeCell="J28" sqref="J28"/>
    </sheetView>
  </sheetViews>
  <sheetFormatPr defaultColWidth="9.140625" defaultRowHeight="12.75" x14ac:dyDescent="0.2"/>
  <cols>
    <col min="1" max="1" width="5.42578125" style="171" customWidth="1"/>
    <col min="2" max="2" width="27.5703125" style="171" customWidth="1"/>
    <col min="3" max="3" width="19.28515625" style="171" customWidth="1"/>
    <col min="4" max="4" width="16.85546875" style="171" customWidth="1"/>
    <col min="5" max="5" width="13.140625" style="171" customWidth="1"/>
    <col min="6" max="6" width="17" style="171" customWidth="1"/>
    <col min="7" max="7" width="13.7109375" style="171" customWidth="1"/>
    <col min="8" max="8" width="19.42578125" style="171" bestFit="1" customWidth="1"/>
    <col min="9" max="9" width="18.5703125" style="171" bestFit="1" customWidth="1"/>
    <col min="10" max="10" width="16.7109375" style="171" customWidth="1"/>
    <col min="11" max="11" width="17.7109375" style="171" customWidth="1"/>
    <col min="12" max="12" width="12.85546875" style="171" customWidth="1"/>
    <col min="13" max="16384" width="9.140625" style="171"/>
  </cols>
  <sheetData>
    <row r="2" spans="1:12" ht="15.75" x14ac:dyDescent="0.35">
      <c r="A2" s="548" t="s">
        <v>389</v>
      </c>
      <c r="B2" s="548"/>
      <c r="C2" s="548"/>
      <c r="D2" s="548"/>
      <c r="E2" s="266"/>
      <c r="F2" s="73"/>
      <c r="G2" s="73"/>
      <c r="H2" s="73"/>
      <c r="I2" s="73"/>
      <c r="J2" s="269"/>
      <c r="K2" s="268"/>
      <c r="L2" s="268" t="s">
        <v>94</v>
      </c>
    </row>
    <row r="3" spans="1:12" ht="15.75" x14ac:dyDescent="0.35">
      <c r="A3" s="72" t="s">
        <v>124</v>
      </c>
      <c r="B3" s="71"/>
      <c r="C3" s="73"/>
      <c r="D3" s="73"/>
      <c r="E3" s="73"/>
      <c r="F3" s="73"/>
      <c r="G3" s="73"/>
      <c r="H3" s="73"/>
      <c r="I3" s="73"/>
      <c r="J3" s="269"/>
      <c r="K3" s="519" t="str">
        <f>'ფორმა N1'!M2</f>
        <v>01.01.2021/31.12.2021</v>
      </c>
      <c r="L3" s="519"/>
    </row>
    <row r="4" spans="1:12" ht="15.75" x14ac:dyDescent="0.35">
      <c r="A4" s="72"/>
      <c r="B4" s="72"/>
      <c r="C4" s="71"/>
      <c r="D4" s="71"/>
      <c r="E4" s="71"/>
      <c r="F4" s="71"/>
      <c r="G4" s="71"/>
      <c r="H4" s="71"/>
      <c r="I4" s="71"/>
      <c r="J4" s="269"/>
      <c r="K4" s="269"/>
      <c r="L4" s="269"/>
    </row>
    <row r="5" spans="1:12" ht="15.75" x14ac:dyDescent="0.35">
      <c r="A5" s="73" t="s">
        <v>254</v>
      </c>
      <c r="B5" s="73"/>
      <c r="C5" s="73"/>
      <c r="D5" s="73"/>
      <c r="E5" s="73"/>
      <c r="F5" s="73"/>
      <c r="G5" s="73"/>
      <c r="H5" s="73"/>
      <c r="I5" s="73"/>
      <c r="J5" s="72"/>
      <c r="K5" s="72"/>
      <c r="L5" s="72"/>
    </row>
    <row r="6" spans="1:12" ht="15.75" x14ac:dyDescent="0.35">
      <c r="A6" s="76" t="str">
        <f>'ფორმა N1'!D4</f>
        <v>მპგ თავიუფალი დემოკრატები</v>
      </c>
      <c r="B6" s="76"/>
      <c r="C6" s="76"/>
      <c r="D6" s="76"/>
      <c r="E6" s="76"/>
      <c r="F6" s="76"/>
      <c r="G6" s="76"/>
      <c r="H6" s="76"/>
      <c r="I6" s="76"/>
      <c r="J6" s="77"/>
      <c r="K6" s="77"/>
    </row>
    <row r="7" spans="1:12" ht="15.75" x14ac:dyDescent="0.35">
      <c r="A7" s="73"/>
      <c r="B7" s="73"/>
      <c r="C7" s="73"/>
      <c r="D7" s="73"/>
      <c r="E7" s="73"/>
      <c r="F7" s="73"/>
      <c r="G7" s="73"/>
      <c r="H7" s="73"/>
      <c r="I7" s="73"/>
      <c r="J7" s="72"/>
      <c r="K7" s="72"/>
      <c r="L7" s="72"/>
    </row>
    <row r="8" spans="1:12" ht="15.75" x14ac:dyDescent="0.2">
      <c r="A8" s="264"/>
      <c r="B8" s="264"/>
      <c r="C8" s="264"/>
      <c r="D8" s="264"/>
      <c r="E8" s="264"/>
      <c r="F8" s="264"/>
      <c r="G8" s="264"/>
      <c r="H8" s="264"/>
      <c r="I8" s="264"/>
      <c r="J8" s="74"/>
      <c r="K8" s="74"/>
      <c r="L8" s="74"/>
    </row>
    <row r="9" spans="1:12" ht="47.25" x14ac:dyDescent="0.2">
      <c r="A9" s="86" t="s">
        <v>64</v>
      </c>
      <c r="B9" s="86" t="s">
        <v>390</v>
      </c>
      <c r="C9" s="86" t="s">
        <v>391</v>
      </c>
      <c r="D9" s="86" t="s">
        <v>392</v>
      </c>
      <c r="E9" s="86" t="s">
        <v>393</v>
      </c>
      <c r="F9" s="86" t="s">
        <v>394</v>
      </c>
      <c r="G9" s="86" t="s">
        <v>395</v>
      </c>
      <c r="H9" s="86" t="s">
        <v>416</v>
      </c>
      <c r="I9" s="86" t="s">
        <v>396</v>
      </c>
      <c r="J9" s="86" t="s">
        <v>397</v>
      </c>
      <c r="K9" s="86" t="s">
        <v>398</v>
      </c>
      <c r="L9" s="86" t="s">
        <v>293</v>
      </c>
    </row>
    <row r="10" spans="1:12" ht="15.75" x14ac:dyDescent="0.2">
      <c r="A10" s="94">
        <v>1</v>
      </c>
      <c r="B10" s="349"/>
      <c r="C10" s="94"/>
      <c r="D10" s="94"/>
      <c r="E10" s="94"/>
      <c r="F10" s="94"/>
      <c r="G10" s="94"/>
      <c r="H10" s="94"/>
      <c r="I10" s="94"/>
      <c r="J10" s="4"/>
      <c r="K10" s="4"/>
      <c r="L10" s="94"/>
    </row>
    <row r="11" spans="1:12" ht="15.75" x14ac:dyDescent="0.2">
      <c r="A11" s="94">
        <v>2</v>
      </c>
      <c r="B11" s="349"/>
      <c r="C11" s="94"/>
      <c r="D11" s="94"/>
      <c r="E11" s="94"/>
      <c r="F11" s="94"/>
      <c r="G11" s="94"/>
      <c r="H11" s="94"/>
      <c r="I11" s="94"/>
      <c r="J11" s="4"/>
      <c r="K11" s="4"/>
      <c r="L11" s="94"/>
    </row>
    <row r="12" spans="1:12" ht="15.75" x14ac:dyDescent="0.2">
      <c r="A12" s="94">
        <v>3</v>
      </c>
      <c r="B12" s="349"/>
      <c r="C12" s="83"/>
      <c r="D12" s="83"/>
      <c r="E12" s="83"/>
      <c r="F12" s="83"/>
      <c r="G12" s="83"/>
      <c r="H12" s="83"/>
      <c r="I12" s="83"/>
      <c r="J12" s="4"/>
      <c r="K12" s="4"/>
      <c r="L12" s="83"/>
    </row>
    <row r="13" spans="1:12" ht="15.75" x14ac:dyDescent="0.2">
      <c r="A13" s="94">
        <v>4</v>
      </c>
      <c r="B13" s="349"/>
      <c r="C13" s="83"/>
      <c r="D13" s="83"/>
      <c r="E13" s="83"/>
      <c r="F13" s="83"/>
      <c r="G13" s="83"/>
      <c r="H13" s="83"/>
      <c r="I13" s="83"/>
      <c r="J13" s="4"/>
      <c r="K13" s="4"/>
      <c r="L13" s="83"/>
    </row>
    <row r="14" spans="1:12" ht="15.75" x14ac:dyDescent="0.2">
      <c r="A14" s="94">
        <v>5</v>
      </c>
      <c r="B14" s="349"/>
      <c r="C14" s="83"/>
      <c r="D14" s="83"/>
      <c r="E14" s="83"/>
      <c r="F14" s="83"/>
      <c r="G14" s="83"/>
      <c r="H14" s="83"/>
      <c r="I14" s="83"/>
      <c r="J14" s="4"/>
      <c r="K14" s="4"/>
      <c r="L14" s="83"/>
    </row>
    <row r="15" spans="1:12" ht="15.75" x14ac:dyDescent="0.2">
      <c r="A15" s="94">
        <v>6</v>
      </c>
      <c r="B15" s="349"/>
      <c r="C15" s="83"/>
      <c r="D15" s="83"/>
      <c r="E15" s="83"/>
      <c r="F15" s="83"/>
      <c r="G15" s="83"/>
      <c r="H15" s="83"/>
      <c r="I15" s="83"/>
      <c r="J15" s="4"/>
      <c r="K15" s="4"/>
      <c r="L15" s="83"/>
    </row>
    <row r="16" spans="1:12" ht="15.75" x14ac:dyDescent="0.2">
      <c r="A16" s="94">
        <v>7</v>
      </c>
      <c r="B16" s="349"/>
      <c r="C16" s="83"/>
      <c r="D16" s="83"/>
      <c r="E16" s="83"/>
      <c r="F16" s="83"/>
      <c r="G16" s="83"/>
      <c r="H16" s="83"/>
      <c r="I16" s="83"/>
      <c r="J16" s="4"/>
      <c r="K16" s="4"/>
      <c r="L16" s="83"/>
    </row>
    <row r="17" spans="1:12" ht="15.75" x14ac:dyDescent="0.2">
      <c r="A17" s="94">
        <v>8</v>
      </c>
      <c r="B17" s="349"/>
      <c r="C17" s="83"/>
      <c r="D17" s="83"/>
      <c r="E17" s="83"/>
      <c r="F17" s="83"/>
      <c r="G17" s="83"/>
      <c r="H17" s="83"/>
      <c r="I17" s="83"/>
      <c r="J17" s="4"/>
      <c r="K17" s="4"/>
      <c r="L17" s="83"/>
    </row>
    <row r="18" spans="1:12" ht="15.75" x14ac:dyDescent="0.2">
      <c r="A18" s="94">
        <v>9</v>
      </c>
      <c r="B18" s="349"/>
      <c r="C18" s="83"/>
      <c r="D18" s="83"/>
      <c r="E18" s="83"/>
      <c r="F18" s="83"/>
      <c r="G18" s="83"/>
      <c r="H18" s="83"/>
      <c r="I18" s="83"/>
      <c r="J18" s="4"/>
      <c r="K18" s="4"/>
      <c r="L18" s="83"/>
    </row>
    <row r="19" spans="1:12" ht="15.75" x14ac:dyDescent="0.2">
      <c r="A19" s="94">
        <v>10</v>
      </c>
      <c r="B19" s="349"/>
      <c r="C19" s="83"/>
      <c r="D19" s="83"/>
      <c r="E19" s="83"/>
      <c r="F19" s="83"/>
      <c r="G19" s="83"/>
      <c r="H19" s="83"/>
      <c r="I19" s="83"/>
      <c r="J19" s="4"/>
      <c r="K19" s="4"/>
      <c r="L19" s="83"/>
    </row>
    <row r="20" spans="1:12" ht="15.75" x14ac:dyDescent="0.2">
      <c r="A20" s="94">
        <v>11</v>
      </c>
      <c r="B20" s="349"/>
      <c r="C20" s="83"/>
      <c r="D20" s="83"/>
      <c r="E20" s="83"/>
      <c r="F20" s="83"/>
      <c r="G20" s="83"/>
      <c r="H20" s="83"/>
      <c r="I20" s="83"/>
      <c r="J20" s="4"/>
      <c r="K20" s="4"/>
      <c r="L20" s="83"/>
    </row>
    <row r="21" spans="1:12" ht="15.75" x14ac:dyDescent="0.2">
      <c r="A21" s="94">
        <v>12</v>
      </c>
      <c r="B21" s="349"/>
      <c r="C21" s="83"/>
      <c r="D21" s="83"/>
      <c r="E21" s="83"/>
      <c r="F21" s="83"/>
      <c r="G21" s="83"/>
      <c r="H21" s="83"/>
      <c r="I21" s="83"/>
      <c r="J21" s="4"/>
      <c r="K21" s="4"/>
      <c r="L21" s="83"/>
    </row>
    <row r="22" spans="1:12" ht="15.75" x14ac:dyDescent="0.2">
      <c r="A22" s="94">
        <v>13</v>
      </c>
      <c r="B22" s="349"/>
      <c r="C22" s="83"/>
      <c r="D22" s="83"/>
      <c r="E22" s="83"/>
      <c r="F22" s="83"/>
      <c r="G22" s="83"/>
      <c r="H22" s="83"/>
      <c r="I22" s="83"/>
      <c r="J22" s="4"/>
      <c r="K22" s="4"/>
      <c r="L22" s="83"/>
    </row>
    <row r="23" spans="1:12" ht="15.75" x14ac:dyDescent="0.2">
      <c r="A23" s="94">
        <v>14</v>
      </c>
      <c r="B23" s="349"/>
      <c r="C23" s="83"/>
      <c r="D23" s="83"/>
      <c r="E23" s="83"/>
      <c r="F23" s="83"/>
      <c r="G23" s="83"/>
      <c r="H23" s="83"/>
      <c r="I23" s="83"/>
      <c r="J23" s="4"/>
      <c r="K23" s="4"/>
      <c r="L23" s="83"/>
    </row>
    <row r="24" spans="1:12" ht="15.75" x14ac:dyDescent="0.2">
      <c r="A24" s="94">
        <v>15</v>
      </c>
      <c r="B24" s="349"/>
      <c r="C24" s="83"/>
      <c r="D24" s="83"/>
      <c r="E24" s="83"/>
      <c r="F24" s="83"/>
      <c r="G24" s="83"/>
      <c r="H24" s="83"/>
      <c r="I24" s="83"/>
      <c r="J24" s="4"/>
      <c r="K24" s="4"/>
      <c r="L24" s="83"/>
    </row>
    <row r="25" spans="1:12" ht="15.75" x14ac:dyDescent="0.2">
      <c r="A25" s="94">
        <v>16</v>
      </c>
      <c r="B25" s="349"/>
      <c r="C25" s="83"/>
      <c r="D25" s="83"/>
      <c r="E25" s="83"/>
      <c r="F25" s="83"/>
      <c r="G25" s="83"/>
      <c r="H25" s="83"/>
      <c r="I25" s="83"/>
      <c r="J25" s="4"/>
      <c r="K25" s="4"/>
      <c r="L25" s="83"/>
    </row>
    <row r="26" spans="1:12" ht="15.75" x14ac:dyDescent="0.2">
      <c r="A26" s="94">
        <v>17</v>
      </c>
      <c r="B26" s="349"/>
      <c r="C26" s="83"/>
      <c r="D26" s="83"/>
      <c r="E26" s="83"/>
      <c r="F26" s="83"/>
      <c r="G26" s="83"/>
      <c r="H26" s="83"/>
      <c r="I26" s="83"/>
      <c r="J26" s="4"/>
      <c r="K26" s="4"/>
      <c r="L26" s="83"/>
    </row>
    <row r="27" spans="1:12" ht="15.75" x14ac:dyDescent="0.2">
      <c r="A27" s="94">
        <v>18</v>
      </c>
      <c r="B27" s="349"/>
      <c r="C27" s="83"/>
      <c r="D27" s="83"/>
      <c r="E27" s="83"/>
      <c r="F27" s="83"/>
      <c r="G27" s="83"/>
      <c r="H27" s="83"/>
      <c r="I27" s="83"/>
      <c r="J27" s="4"/>
      <c r="K27" s="4"/>
      <c r="L27" s="83"/>
    </row>
    <row r="28" spans="1:12" ht="15.75" x14ac:dyDescent="0.2">
      <c r="A28" s="94">
        <v>19</v>
      </c>
      <c r="B28" s="349"/>
      <c r="C28" s="83"/>
      <c r="D28" s="83"/>
      <c r="E28" s="83"/>
      <c r="F28" s="83"/>
      <c r="G28" s="83"/>
      <c r="H28" s="83"/>
      <c r="I28" s="83"/>
      <c r="J28" s="4"/>
      <c r="K28" s="4"/>
      <c r="L28" s="83"/>
    </row>
    <row r="29" spans="1:12" ht="15.75" x14ac:dyDescent="0.2">
      <c r="A29" s="94">
        <v>20</v>
      </c>
      <c r="B29" s="349"/>
      <c r="C29" s="83"/>
      <c r="D29" s="83"/>
      <c r="E29" s="83"/>
      <c r="F29" s="83"/>
      <c r="G29" s="83"/>
      <c r="H29" s="83"/>
      <c r="I29" s="83"/>
      <c r="J29" s="4"/>
      <c r="K29" s="4"/>
      <c r="L29" s="83"/>
    </row>
    <row r="30" spans="1:12" ht="15.75" x14ac:dyDescent="0.2">
      <c r="A30" s="94">
        <v>21</v>
      </c>
      <c r="B30" s="349"/>
      <c r="C30" s="83"/>
      <c r="D30" s="83"/>
      <c r="E30" s="83"/>
      <c r="F30" s="83"/>
      <c r="G30" s="83"/>
      <c r="H30" s="83"/>
      <c r="I30" s="83"/>
      <c r="J30" s="4"/>
      <c r="K30" s="4"/>
      <c r="L30" s="83"/>
    </row>
    <row r="31" spans="1:12" ht="15.75" x14ac:dyDescent="0.2">
      <c r="A31" s="94">
        <v>22</v>
      </c>
      <c r="B31" s="349"/>
      <c r="C31" s="83"/>
      <c r="D31" s="83"/>
      <c r="E31" s="83"/>
      <c r="F31" s="83"/>
      <c r="G31" s="83"/>
      <c r="H31" s="83"/>
      <c r="I31" s="83"/>
      <c r="J31" s="4"/>
      <c r="K31" s="4"/>
      <c r="L31" s="83"/>
    </row>
    <row r="32" spans="1:12" ht="15.75" x14ac:dyDescent="0.2">
      <c r="A32" s="94">
        <v>23</v>
      </c>
      <c r="B32" s="349"/>
      <c r="C32" s="83"/>
      <c r="D32" s="83"/>
      <c r="E32" s="83"/>
      <c r="F32" s="83"/>
      <c r="G32" s="83"/>
      <c r="H32" s="83"/>
      <c r="I32" s="83"/>
      <c r="J32" s="4"/>
      <c r="K32" s="4"/>
      <c r="L32" s="83"/>
    </row>
    <row r="33" spans="1:12" ht="15.75" x14ac:dyDescent="0.2">
      <c r="A33" s="94">
        <v>24</v>
      </c>
      <c r="B33" s="349"/>
      <c r="C33" s="83"/>
      <c r="D33" s="83"/>
      <c r="E33" s="83"/>
      <c r="F33" s="83"/>
      <c r="G33" s="83"/>
      <c r="H33" s="83"/>
      <c r="I33" s="83"/>
      <c r="J33" s="4"/>
      <c r="K33" s="4"/>
      <c r="L33" s="83"/>
    </row>
    <row r="34" spans="1:12" ht="15.75" x14ac:dyDescent="0.2">
      <c r="A34" s="83" t="s">
        <v>256</v>
      </c>
      <c r="B34" s="349"/>
      <c r="C34" s="83"/>
      <c r="D34" s="83"/>
      <c r="E34" s="83"/>
      <c r="F34" s="83"/>
      <c r="G34" s="83"/>
      <c r="H34" s="83"/>
      <c r="I34" s="83"/>
      <c r="J34" s="4"/>
      <c r="K34" s="4"/>
      <c r="L34" s="83"/>
    </row>
    <row r="35" spans="1:12" ht="15.75" x14ac:dyDescent="0.35">
      <c r="A35" s="83"/>
      <c r="B35" s="349"/>
      <c r="C35" s="95"/>
      <c r="D35" s="95"/>
      <c r="E35" s="95"/>
      <c r="F35" s="95"/>
      <c r="G35" s="83"/>
      <c r="H35" s="83"/>
      <c r="I35" s="83"/>
      <c r="J35" s="83" t="s">
        <v>399</v>
      </c>
      <c r="K35" s="82">
        <f>SUM(K10:K34)</f>
        <v>0</v>
      </c>
      <c r="L35" s="83"/>
    </row>
    <row r="36" spans="1:12" ht="15.75" x14ac:dyDescent="0.35">
      <c r="A36" s="169"/>
      <c r="B36" s="169"/>
      <c r="C36" s="169"/>
      <c r="D36" s="169"/>
      <c r="E36" s="169"/>
      <c r="F36" s="169"/>
      <c r="G36" s="169"/>
      <c r="H36" s="169"/>
      <c r="I36" s="169"/>
      <c r="J36" s="169"/>
      <c r="K36" s="146"/>
    </row>
    <row r="37" spans="1:12" ht="26.25" customHeight="1" x14ac:dyDescent="0.2">
      <c r="A37" s="553" t="s">
        <v>498</v>
      </c>
      <c r="B37" s="553"/>
      <c r="C37" s="553"/>
      <c r="D37" s="553"/>
      <c r="E37" s="553"/>
      <c r="F37" s="553"/>
      <c r="G37" s="553"/>
      <c r="H37" s="553"/>
      <c r="I37" s="553"/>
      <c r="J37" s="553"/>
      <c r="K37" s="553"/>
      <c r="L37" s="553"/>
    </row>
    <row r="38" spans="1:12" ht="15.75" x14ac:dyDescent="0.2">
      <c r="A38" s="545" t="s">
        <v>462</v>
      </c>
      <c r="B38" s="545"/>
      <c r="C38" s="545"/>
      <c r="D38" s="545"/>
      <c r="E38" s="545"/>
      <c r="F38" s="545"/>
      <c r="G38" s="545"/>
      <c r="H38" s="545"/>
      <c r="I38" s="545"/>
      <c r="J38" s="545"/>
      <c r="K38" s="545"/>
      <c r="L38" s="545"/>
    </row>
    <row r="39" spans="1:12" ht="15.75" x14ac:dyDescent="0.2">
      <c r="A39" s="545" t="s">
        <v>482</v>
      </c>
      <c r="B39" s="545"/>
      <c r="C39" s="545"/>
      <c r="D39" s="545"/>
      <c r="E39" s="545"/>
      <c r="F39" s="545"/>
      <c r="G39" s="545"/>
      <c r="H39" s="545"/>
      <c r="I39" s="545"/>
      <c r="J39" s="545"/>
      <c r="K39" s="545"/>
      <c r="L39" s="545"/>
    </row>
    <row r="40" spans="1:12" ht="15.75" x14ac:dyDescent="0.2">
      <c r="A40" s="545" t="s">
        <v>471</v>
      </c>
      <c r="B40" s="545"/>
      <c r="C40" s="545"/>
      <c r="D40" s="545"/>
      <c r="E40" s="545"/>
      <c r="F40" s="545"/>
      <c r="G40" s="545"/>
      <c r="H40" s="545"/>
      <c r="I40" s="545"/>
      <c r="J40" s="545"/>
      <c r="K40" s="545"/>
      <c r="L40" s="545"/>
    </row>
    <row r="41" spans="1:12" ht="34.5" customHeight="1" x14ac:dyDescent="0.2">
      <c r="A41" s="546" t="s">
        <v>464</v>
      </c>
      <c r="B41" s="546"/>
      <c r="C41" s="546"/>
      <c r="D41" s="546"/>
      <c r="E41" s="546"/>
      <c r="F41" s="546"/>
      <c r="G41" s="546"/>
      <c r="H41" s="546"/>
      <c r="I41" s="546"/>
      <c r="J41" s="546"/>
      <c r="K41" s="546"/>
      <c r="L41" s="546"/>
    </row>
    <row r="42" spans="1:12" s="297" customFormat="1" ht="15" customHeight="1" x14ac:dyDescent="0.2">
      <c r="A42" s="562"/>
      <c r="B42" s="562"/>
      <c r="C42" s="562"/>
      <c r="D42" s="562"/>
      <c r="E42" s="562"/>
      <c r="F42" s="562"/>
      <c r="G42" s="562"/>
      <c r="H42" s="562"/>
      <c r="I42" s="562"/>
      <c r="J42" s="562"/>
      <c r="K42" s="562"/>
      <c r="L42" s="562"/>
    </row>
    <row r="43" spans="1:12" ht="15.75" x14ac:dyDescent="0.35">
      <c r="A43" s="549" t="s">
        <v>93</v>
      </c>
      <c r="B43" s="549"/>
      <c r="C43" s="350"/>
      <c r="D43" s="351"/>
      <c r="E43" s="351"/>
      <c r="F43" s="350"/>
      <c r="G43" s="350"/>
      <c r="H43" s="350"/>
      <c r="I43" s="350"/>
      <c r="J43" s="350"/>
      <c r="K43" s="146"/>
    </row>
    <row r="44" spans="1:12" ht="15.75" x14ac:dyDescent="0.35">
      <c r="A44" s="350"/>
      <c r="B44" s="351"/>
      <c r="C44" s="350"/>
      <c r="D44" s="351"/>
      <c r="E44" s="351"/>
      <c r="F44" s="350"/>
      <c r="G44" s="350"/>
      <c r="H44" s="350"/>
      <c r="I44" s="350"/>
      <c r="J44" s="352"/>
      <c r="K44" s="146"/>
    </row>
    <row r="45" spans="1:12" ht="15.75" x14ac:dyDescent="0.35">
      <c r="A45" s="350"/>
      <c r="B45" s="351"/>
      <c r="C45" s="550" t="s">
        <v>248</v>
      </c>
      <c r="D45" s="550"/>
      <c r="E45" s="353"/>
      <c r="F45" s="354"/>
      <c r="G45" s="551" t="s">
        <v>400</v>
      </c>
      <c r="H45" s="551"/>
      <c r="I45" s="551"/>
      <c r="J45" s="355"/>
      <c r="K45" s="146"/>
    </row>
    <row r="46" spans="1:12" ht="15.75" x14ac:dyDescent="0.35">
      <c r="A46" s="350"/>
      <c r="B46" s="351"/>
      <c r="C46" s="350"/>
      <c r="D46" s="351"/>
      <c r="E46" s="351"/>
      <c r="F46" s="350"/>
      <c r="G46" s="552"/>
      <c r="H46" s="552"/>
      <c r="I46" s="552"/>
      <c r="J46" s="355"/>
      <c r="K46" s="146"/>
    </row>
    <row r="47" spans="1:12" ht="15.75" x14ac:dyDescent="0.35">
      <c r="A47" s="350"/>
      <c r="B47" s="351"/>
      <c r="C47" s="547" t="s">
        <v>123</v>
      </c>
      <c r="D47" s="547"/>
      <c r="E47" s="353"/>
      <c r="F47" s="354"/>
      <c r="G47" s="350"/>
      <c r="H47" s="350"/>
      <c r="I47" s="350"/>
      <c r="J47" s="350"/>
      <c r="K47" s="146"/>
    </row>
  </sheetData>
  <mergeCells count="12">
    <mergeCell ref="C47:D47"/>
    <mergeCell ref="A2:D2"/>
    <mergeCell ref="K3:L3"/>
    <mergeCell ref="A43:B43"/>
    <mergeCell ref="C45:D45"/>
    <mergeCell ref="G45:I46"/>
    <mergeCell ref="A37:L37"/>
    <mergeCell ref="A38:L38"/>
    <mergeCell ref="A39:L39"/>
    <mergeCell ref="A40:L40"/>
    <mergeCell ref="A41:L41"/>
    <mergeCell ref="A42:L42"/>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3"/>
  <sheetViews>
    <sheetView showGridLines="0" view="pageBreakPreview" topLeftCell="A16" zoomScale="80" zoomScaleNormal="100" zoomScaleSheetLayoutView="80" workbookViewId="0">
      <selection activeCell="J71" sqref="J71"/>
    </sheetView>
  </sheetViews>
  <sheetFormatPr defaultColWidth="9.140625" defaultRowHeight="15.75" x14ac:dyDescent="0.35"/>
  <cols>
    <col min="1" max="1" width="12.85546875" style="27" customWidth="1"/>
    <col min="2" max="2" width="65.5703125" style="26" customWidth="1"/>
    <col min="3" max="3" width="14.85546875" style="2" customWidth="1"/>
    <col min="4" max="4" width="23.140625" style="2" customWidth="1"/>
    <col min="5" max="5" width="0.85546875" style="2" customWidth="1"/>
    <col min="6" max="16384" width="9.140625" style="2"/>
  </cols>
  <sheetData>
    <row r="1" spans="1:5" x14ac:dyDescent="0.35">
      <c r="A1" s="71" t="s">
        <v>497</v>
      </c>
      <c r="B1" s="114"/>
      <c r="C1" s="563" t="s">
        <v>182</v>
      </c>
      <c r="D1" s="563"/>
      <c r="E1" s="100"/>
    </row>
    <row r="2" spans="1:5" x14ac:dyDescent="0.35">
      <c r="A2" s="72" t="s">
        <v>124</v>
      </c>
      <c r="B2" s="114"/>
      <c r="C2" s="73"/>
      <c r="D2" s="167" t="str">
        <f>'ფორმა N1'!M2</f>
        <v>01.01.2021/31.12.2021</v>
      </c>
      <c r="E2" s="100"/>
    </row>
    <row r="3" spans="1:5" x14ac:dyDescent="0.35">
      <c r="A3" s="109"/>
      <c r="B3" s="114"/>
      <c r="C3" s="73"/>
      <c r="D3" s="73"/>
      <c r="E3" s="100"/>
    </row>
    <row r="4" spans="1:5" x14ac:dyDescent="0.35">
      <c r="A4" s="72" t="str">
        <f>'ფორმა N2'!A4</f>
        <v>ანგარიშვალდებული პირის დასახელება:</v>
      </c>
      <c r="B4" s="72"/>
      <c r="C4" s="72"/>
      <c r="D4" s="72"/>
      <c r="E4" s="103"/>
    </row>
    <row r="5" spans="1:5" x14ac:dyDescent="0.35">
      <c r="A5" s="112" t="str">
        <f>'ფორმა N1'!D4</f>
        <v>მპგ თავიუფალი დემოკრატები</v>
      </c>
      <c r="B5" s="113"/>
      <c r="C5" s="113"/>
      <c r="D5" s="57"/>
      <c r="E5" s="103"/>
    </row>
    <row r="6" spans="1:5" x14ac:dyDescent="0.35">
      <c r="A6" s="73"/>
      <c r="B6" s="72"/>
      <c r="C6" s="72"/>
      <c r="D6" s="72"/>
      <c r="E6" s="103"/>
    </row>
    <row r="7" spans="1:5" x14ac:dyDescent="0.35">
      <c r="A7" s="108"/>
      <c r="B7" s="115"/>
      <c r="C7" s="116"/>
      <c r="D7" s="116"/>
      <c r="E7" s="100"/>
    </row>
    <row r="8" spans="1:5" ht="47.25" x14ac:dyDescent="0.35">
      <c r="A8" s="117" t="s">
        <v>97</v>
      </c>
      <c r="B8" s="117" t="s">
        <v>174</v>
      </c>
      <c r="C8" s="117" t="s">
        <v>282</v>
      </c>
      <c r="D8" s="117" t="s">
        <v>238</v>
      </c>
      <c r="E8" s="100"/>
    </row>
    <row r="9" spans="1:5" x14ac:dyDescent="0.35">
      <c r="A9" s="47"/>
      <c r="B9" s="48"/>
      <c r="C9" s="141"/>
      <c r="D9" s="141"/>
      <c r="E9" s="100"/>
    </row>
    <row r="10" spans="1:5" x14ac:dyDescent="0.35">
      <c r="A10" s="49" t="s">
        <v>175</v>
      </c>
      <c r="B10" s="50"/>
      <c r="C10" s="118">
        <f>C11+C34</f>
        <v>115162.13</v>
      </c>
      <c r="D10" s="118">
        <f>SUM(D11,D34)</f>
        <v>63593.600000000006</v>
      </c>
      <c r="E10" s="100"/>
    </row>
    <row r="11" spans="1:5" x14ac:dyDescent="0.35">
      <c r="A11" s="51" t="s">
        <v>176</v>
      </c>
      <c r="B11" s="52"/>
      <c r="C11" s="118">
        <f>C14+C15+C24+C32</f>
        <v>43407.549999999996</v>
      </c>
      <c r="D11" s="81">
        <f>SUM(D12:D32)</f>
        <v>6465.15</v>
      </c>
      <c r="E11" s="100"/>
    </row>
    <row r="12" spans="1:5" x14ac:dyDescent="0.35">
      <c r="A12" s="55">
        <v>1110</v>
      </c>
      <c r="B12" s="54" t="s">
        <v>126</v>
      </c>
      <c r="C12" s="8"/>
      <c r="D12" s="8"/>
      <c r="E12" s="100"/>
    </row>
    <row r="13" spans="1:5" x14ac:dyDescent="0.35">
      <c r="A13" s="55">
        <v>1120</v>
      </c>
      <c r="B13" s="54" t="s">
        <v>127</v>
      </c>
      <c r="C13" s="8"/>
      <c r="D13" s="8"/>
      <c r="E13" s="100"/>
    </row>
    <row r="14" spans="1:5" x14ac:dyDescent="0.35">
      <c r="A14" s="55">
        <v>1211</v>
      </c>
      <c r="B14" s="54" t="s">
        <v>128</v>
      </c>
      <c r="C14" s="8">
        <v>37218.06</v>
      </c>
      <c r="D14" s="8">
        <v>731.15</v>
      </c>
      <c r="E14" s="100"/>
    </row>
    <row r="15" spans="1:5" x14ac:dyDescent="0.35">
      <c r="A15" s="55">
        <v>1212</v>
      </c>
      <c r="B15" s="54" t="s">
        <v>129</v>
      </c>
      <c r="C15" s="8">
        <v>455.49</v>
      </c>
      <c r="D15" s="8">
        <v>0</v>
      </c>
      <c r="E15" s="100"/>
    </row>
    <row r="16" spans="1:5" x14ac:dyDescent="0.35">
      <c r="A16" s="55">
        <v>1213</v>
      </c>
      <c r="B16" s="54" t="s">
        <v>130</v>
      </c>
      <c r="C16" s="8"/>
      <c r="D16" s="8"/>
      <c r="E16" s="100"/>
    </row>
    <row r="17" spans="1:5" x14ac:dyDescent="0.35">
      <c r="A17" s="55">
        <v>1214</v>
      </c>
      <c r="B17" s="54" t="s">
        <v>131</v>
      </c>
      <c r="C17" s="8"/>
      <c r="D17" s="8"/>
      <c r="E17" s="100"/>
    </row>
    <row r="18" spans="1:5" x14ac:dyDescent="0.35">
      <c r="A18" s="55">
        <v>1215</v>
      </c>
      <c r="B18" s="54" t="s">
        <v>132</v>
      </c>
      <c r="C18" s="8"/>
      <c r="D18" s="8"/>
      <c r="E18" s="100"/>
    </row>
    <row r="19" spans="1:5" x14ac:dyDescent="0.35">
      <c r="A19" s="55">
        <v>1300</v>
      </c>
      <c r="B19" s="54" t="s">
        <v>133</v>
      </c>
      <c r="C19" s="8"/>
      <c r="D19" s="8"/>
      <c r="E19" s="100"/>
    </row>
    <row r="20" spans="1:5" x14ac:dyDescent="0.35">
      <c r="A20" s="55">
        <v>1410</v>
      </c>
      <c r="B20" s="54" t="s">
        <v>134</v>
      </c>
      <c r="C20" s="8"/>
      <c r="D20" s="8"/>
      <c r="E20" s="100"/>
    </row>
    <row r="21" spans="1:5" x14ac:dyDescent="0.35">
      <c r="A21" s="55">
        <v>1421</v>
      </c>
      <c r="B21" s="54" t="s">
        <v>135</v>
      </c>
      <c r="C21" s="8"/>
      <c r="D21" s="8"/>
      <c r="E21" s="100"/>
    </row>
    <row r="22" spans="1:5" x14ac:dyDescent="0.35">
      <c r="A22" s="55">
        <v>1422</v>
      </c>
      <c r="B22" s="54" t="s">
        <v>136</v>
      </c>
      <c r="C22" s="8"/>
      <c r="D22" s="8"/>
      <c r="E22" s="100"/>
    </row>
    <row r="23" spans="1:5" x14ac:dyDescent="0.35">
      <c r="A23" s="55">
        <v>1423</v>
      </c>
      <c r="B23" s="54" t="s">
        <v>137</v>
      </c>
      <c r="C23" s="8"/>
      <c r="D23" s="8"/>
      <c r="E23" s="100"/>
    </row>
    <row r="24" spans="1:5" x14ac:dyDescent="0.35">
      <c r="A24" s="55">
        <v>1431</v>
      </c>
      <c r="B24" s="54" t="s">
        <v>138</v>
      </c>
      <c r="C24" s="8"/>
      <c r="D24" s="8"/>
      <c r="E24" s="100"/>
    </row>
    <row r="25" spans="1:5" x14ac:dyDescent="0.35">
      <c r="A25" s="55">
        <v>1432</v>
      </c>
      <c r="B25" s="54" t="s">
        <v>139</v>
      </c>
      <c r="C25" s="8"/>
      <c r="D25" s="8"/>
      <c r="E25" s="100"/>
    </row>
    <row r="26" spans="1:5" x14ac:dyDescent="0.35">
      <c r="A26" s="55">
        <v>1433</v>
      </c>
      <c r="B26" s="54" t="s">
        <v>140</v>
      </c>
      <c r="C26" s="8"/>
      <c r="D26" s="8"/>
      <c r="E26" s="100"/>
    </row>
    <row r="27" spans="1:5" x14ac:dyDescent="0.35">
      <c r="A27" s="55">
        <v>1441</v>
      </c>
      <c r="B27" s="54" t="s">
        <v>141</v>
      </c>
      <c r="C27" s="8"/>
      <c r="D27" s="8"/>
      <c r="E27" s="100"/>
    </row>
    <row r="28" spans="1:5" x14ac:dyDescent="0.35">
      <c r="A28" s="55">
        <v>1442</v>
      </c>
      <c r="B28" s="54" t="s">
        <v>142</v>
      </c>
      <c r="C28" s="8"/>
      <c r="D28" s="8"/>
      <c r="E28" s="100"/>
    </row>
    <row r="29" spans="1:5" x14ac:dyDescent="0.35">
      <c r="A29" s="55">
        <v>1443</v>
      </c>
      <c r="B29" s="54" t="s">
        <v>143</v>
      </c>
      <c r="C29" s="8"/>
      <c r="D29" s="8"/>
      <c r="E29" s="100"/>
    </row>
    <row r="30" spans="1:5" x14ac:dyDescent="0.35">
      <c r="A30" s="55">
        <v>1444</v>
      </c>
      <c r="B30" s="54" t="s">
        <v>144</v>
      </c>
      <c r="C30" s="8"/>
      <c r="D30" s="8"/>
      <c r="E30" s="100"/>
    </row>
    <row r="31" spans="1:5" x14ac:dyDescent="0.35">
      <c r="A31" s="55">
        <v>1445</v>
      </c>
      <c r="B31" s="54" t="s">
        <v>145</v>
      </c>
      <c r="C31" s="8"/>
      <c r="D31" s="8"/>
      <c r="E31" s="100"/>
    </row>
    <row r="32" spans="1:5" x14ac:dyDescent="0.35">
      <c r="A32" s="55">
        <v>1446</v>
      </c>
      <c r="B32" s="54" t="s">
        <v>146</v>
      </c>
      <c r="C32" s="8">
        <v>5734</v>
      </c>
      <c r="D32" s="8">
        <v>5734</v>
      </c>
      <c r="E32" s="100"/>
    </row>
    <row r="33" spans="1:5" x14ac:dyDescent="0.35">
      <c r="A33" s="28"/>
      <c r="E33" s="100"/>
    </row>
    <row r="34" spans="1:5" x14ac:dyDescent="0.35">
      <c r="A34" s="56" t="s">
        <v>177</v>
      </c>
      <c r="B34" s="54"/>
      <c r="C34" s="81">
        <f>SUM(C35:C42)</f>
        <v>71754.58</v>
      </c>
      <c r="D34" s="81">
        <f>SUM(D35:D42)</f>
        <v>57128.450000000004</v>
      </c>
      <c r="E34" s="100"/>
    </row>
    <row r="35" spans="1:5" x14ac:dyDescent="0.35">
      <c r="A35" s="55">
        <v>2110</v>
      </c>
      <c r="B35" s="54" t="s">
        <v>86</v>
      </c>
      <c r="C35" s="8"/>
      <c r="D35" s="8"/>
      <c r="E35" s="100"/>
    </row>
    <row r="36" spans="1:5" x14ac:dyDescent="0.35">
      <c r="A36" s="55">
        <v>2120</v>
      </c>
      <c r="B36" s="54" t="s">
        <v>147</v>
      </c>
      <c r="C36" s="8">
        <v>58124.82</v>
      </c>
      <c r="D36" s="8">
        <v>43593.62</v>
      </c>
      <c r="E36" s="100"/>
    </row>
    <row r="37" spans="1:5" x14ac:dyDescent="0.35">
      <c r="A37" s="55">
        <v>2130</v>
      </c>
      <c r="B37" s="54" t="s">
        <v>87</v>
      </c>
      <c r="C37" s="8"/>
      <c r="D37" s="8"/>
      <c r="E37" s="100"/>
    </row>
    <row r="38" spans="1:5" x14ac:dyDescent="0.35">
      <c r="A38" s="55">
        <v>2140</v>
      </c>
      <c r="B38" s="54" t="s">
        <v>358</v>
      </c>
      <c r="C38" s="8"/>
      <c r="D38" s="8"/>
      <c r="E38" s="100"/>
    </row>
    <row r="39" spans="1:5" x14ac:dyDescent="0.35">
      <c r="A39" s="55">
        <v>2150</v>
      </c>
      <c r="B39" s="54" t="s">
        <v>361</v>
      </c>
      <c r="C39" s="8"/>
      <c r="D39" s="8"/>
      <c r="E39" s="100"/>
    </row>
    <row r="40" spans="1:5" x14ac:dyDescent="0.35">
      <c r="A40" s="55">
        <v>2220</v>
      </c>
      <c r="B40" s="54" t="s">
        <v>88</v>
      </c>
      <c r="C40" s="8">
        <v>13250</v>
      </c>
      <c r="D40" s="8">
        <v>13250</v>
      </c>
      <c r="E40" s="100"/>
    </row>
    <row r="41" spans="1:5" x14ac:dyDescent="0.35">
      <c r="A41" s="55">
        <v>2300</v>
      </c>
      <c r="B41" s="54" t="s">
        <v>148</v>
      </c>
      <c r="C41" s="8"/>
      <c r="D41" s="8"/>
      <c r="E41" s="100"/>
    </row>
    <row r="42" spans="1:5" x14ac:dyDescent="0.35">
      <c r="A42" s="55">
        <v>2400</v>
      </c>
      <c r="B42" s="54" t="s">
        <v>149</v>
      </c>
      <c r="C42" s="8">
        <v>379.76</v>
      </c>
      <c r="D42" s="8">
        <v>284.83</v>
      </c>
      <c r="E42" s="100"/>
    </row>
    <row r="43" spans="1:5" x14ac:dyDescent="0.35">
      <c r="A43" s="29"/>
      <c r="E43" s="100"/>
    </row>
    <row r="44" spans="1:5" x14ac:dyDescent="0.35">
      <c r="A44" s="53" t="s">
        <v>181</v>
      </c>
      <c r="B44" s="54"/>
      <c r="C44" s="81">
        <f>SUM(C45,C64)</f>
        <v>115162.13</v>
      </c>
      <c r="D44" s="81">
        <f>SUM(D45,D64)</f>
        <v>63593.599999999999</v>
      </c>
      <c r="E44" s="100"/>
    </row>
    <row r="45" spans="1:5" x14ac:dyDescent="0.35">
      <c r="A45" s="56" t="s">
        <v>178</v>
      </c>
      <c r="B45" s="54"/>
      <c r="C45" s="81">
        <f>SUM(C46:C61)</f>
        <v>119842.81</v>
      </c>
      <c r="D45" s="81">
        <f>SUM(D46:D61)</f>
        <v>119842.81</v>
      </c>
      <c r="E45" s="100"/>
    </row>
    <row r="46" spans="1:5" x14ac:dyDescent="0.35">
      <c r="A46" s="55">
        <v>3100</v>
      </c>
      <c r="B46" s="54" t="s">
        <v>150</v>
      </c>
      <c r="C46" s="8"/>
      <c r="D46" s="8"/>
      <c r="E46" s="100"/>
    </row>
    <row r="47" spans="1:5" x14ac:dyDescent="0.35">
      <c r="A47" s="55">
        <v>3210</v>
      </c>
      <c r="B47" s="54" t="s">
        <v>151</v>
      </c>
      <c r="C47" s="8">
        <v>119742.81</v>
      </c>
      <c r="D47" s="8">
        <v>119742.81</v>
      </c>
      <c r="E47" s="100"/>
    </row>
    <row r="48" spans="1:5" x14ac:dyDescent="0.35">
      <c r="A48" s="55">
        <v>3221</v>
      </c>
      <c r="B48" s="54" t="s">
        <v>152</v>
      </c>
      <c r="C48" s="8"/>
      <c r="D48" s="8"/>
      <c r="E48" s="100"/>
    </row>
    <row r="49" spans="1:5" x14ac:dyDescent="0.35">
      <c r="A49" s="55">
        <v>3222</v>
      </c>
      <c r="B49" s="54" t="s">
        <v>153</v>
      </c>
      <c r="C49" s="8"/>
      <c r="D49" s="8"/>
      <c r="E49" s="100"/>
    </row>
    <row r="50" spans="1:5" x14ac:dyDescent="0.35">
      <c r="A50" s="55">
        <v>3223</v>
      </c>
      <c r="B50" s="54" t="s">
        <v>154</v>
      </c>
      <c r="C50" s="8"/>
      <c r="D50" s="8"/>
      <c r="E50" s="100"/>
    </row>
    <row r="51" spans="1:5" x14ac:dyDescent="0.35">
      <c r="A51" s="55">
        <v>3224</v>
      </c>
      <c r="B51" s="54" t="s">
        <v>155</v>
      </c>
      <c r="C51" s="8">
        <v>100</v>
      </c>
      <c r="D51" s="8">
        <v>100</v>
      </c>
      <c r="E51" s="100"/>
    </row>
    <row r="52" spans="1:5" x14ac:dyDescent="0.35">
      <c r="A52" s="55">
        <v>3231</v>
      </c>
      <c r="B52" s="54" t="s">
        <v>156</v>
      </c>
      <c r="C52" s="8"/>
      <c r="D52" s="8"/>
      <c r="E52" s="100"/>
    </row>
    <row r="53" spans="1:5" x14ac:dyDescent="0.35">
      <c r="A53" s="55">
        <v>3232</v>
      </c>
      <c r="B53" s="54" t="s">
        <v>157</v>
      </c>
      <c r="C53" s="8"/>
      <c r="D53" s="8"/>
      <c r="E53" s="100"/>
    </row>
    <row r="54" spans="1:5" x14ac:dyDescent="0.35">
      <c r="A54" s="55">
        <v>3234</v>
      </c>
      <c r="B54" s="54" t="s">
        <v>158</v>
      </c>
      <c r="C54" s="8"/>
      <c r="D54" s="8"/>
      <c r="E54" s="100"/>
    </row>
    <row r="55" spans="1:5" ht="31.5" x14ac:dyDescent="0.35">
      <c r="A55" s="55">
        <v>3236</v>
      </c>
      <c r="B55" s="54" t="s">
        <v>173</v>
      </c>
      <c r="C55" s="8"/>
      <c r="D55" s="8"/>
      <c r="E55" s="100"/>
    </row>
    <row r="56" spans="1:5" ht="47.25" x14ac:dyDescent="0.35">
      <c r="A56" s="55">
        <v>3237</v>
      </c>
      <c r="B56" s="54" t="s">
        <v>159</v>
      </c>
      <c r="C56" s="8"/>
      <c r="D56" s="8"/>
      <c r="E56" s="100"/>
    </row>
    <row r="57" spans="1:5" x14ac:dyDescent="0.35">
      <c r="A57" s="55">
        <v>3241</v>
      </c>
      <c r="B57" s="54" t="s">
        <v>160</v>
      </c>
      <c r="C57" s="8"/>
      <c r="D57" s="8"/>
      <c r="E57" s="100"/>
    </row>
    <row r="58" spans="1:5" x14ac:dyDescent="0.35">
      <c r="A58" s="55">
        <v>3242</v>
      </c>
      <c r="B58" s="54" t="s">
        <v>161</v>
      </c>
      <c r="C58" s="8"/>
      <c r="D58" s="8"/>
      <c r="E58" s="100"/>
    </row>
    <row r="59" spans="1:5" x14ac:dyDescent="0.35">
      <c r="A59" s="55">
        <v>3243</v>
      </c>
      <c r="B59" s="54" t="s">
        <v>162</v>
      </c>
      <c r="C59" s="8"/>
      <c r="D59" s="8"/>
      <c r="E59" s="100"/>
    </row>
    <row r="60" spans="1:5" x14ac:dyDescent="0.35">
      <c r="A60" s="55">
        <v>3245</v>
      </c>
      <c r="B60" s="54" t="s">
        <v>163</v>
      </c>
      <c r="C60" s="8"/>
      <c r="D60" s="8"/>
      <c r="E60" s="100"/>
    </row>
    <row r="61" spans="1:5" x14ac:dyDescent="0.35">
      <c r="A61" s="55">
        <v>3246</v>
      </c>
      <c r="B61" s="54" t="s">
        <v>164</v>
      </c>
      <c r="C61" s="8"/>
      <c r="D61" s="8"/>
      <c r="E61" s="100"/>
    </row>
    <row r="62" spans="1:5" x14ac:dyDescent="0.35">
      <c r="A62" s="29"/>
      <c r="E62" s="100"/>
    </row>
    <row r="63" spans="1:5" x14ac:dyDescent="0.35">
      <c r="A63" s="30"/>
      <c r="E63" s="100"/>
    </row>
    <row r="64" spans="1:5" x14ac:dyDescent="0.35">
      <c r="A64" s="56" t="s">
        <v>179</v>
      </c>
      <c r="B64" s="54"/>
      <c r="C64" s="81">
        <f>SUM(C65:C67)</f>
        <v>-4680.68</v>
      </c>
      <c r="D64" s="81">
        <f>SUM(D65:D67)</f>
        <v>-56249.21</v>
      </c>
      <c r="E64" s="100"/>
    </row>
    <row r="65" spans="1:6" x14ac:dyDescent="0.35">
      <c r="A65" s="55">
        <v>5100</v>
      </c>
      <c r="B65" s="54" t="s">
        <v>236</v>
      </c>
      <c r="C65" s="8"/>
      <c r="D65" s="8"/>
      <c r="E65" s="100"/>
    </row>
    <row r="66" spans="1:6" x14ac:dyDescent="0.35">
      <c r="A66" s="55">
        <v>5220</v>
      </c>
      <c r="B66" s="54" t="s">
        <v>371</v>
      </c>
      <c r="C66" s="8"/>
      <c r="D66" s="8"/>
      <c r="E66" s="100"/>
    </row>
    <row r="67" spans="1:6" x14ac:dyDescent="0.35">
      <c r="A67" s="55">
        <v>5230</v>
      </c>
      <c r="B67" s="54" t="s">
        <v>372</v>
      </c>
      <c r="C67" s="8">
        <v>-4680.68</v>
      </c>
      <c r="D67" s="8">
        <v>-56249.21</v>
      </c>
      <c r="E67" s="100"/>
      <c r="F67" s="2">
        <f>D44-D10</f>
        <v>0</v>
      </c>
    </row>
    <row r="68" spans="1:6" x14ac:dyDescent="0.35">
      <c r="A68" s="29"/>
      <c r="E68" s="100"/>
    </row>
    <row r="69" spans="1:6" x14ac:dyDescent="0.35">
      <c r="A69" s="2"/>
      <c r="E69" s="100"/>
    </row>
    <row r="70" spans="1:6" x14ac:dyDescent="0.35">
      <c r="A70" s="53" t="s">
        <v>180</v>
      </c>
      <c r="B70" s="54"/>
      <c r="C70" s="8"/>
      <c r="D70" s="8"/>
      <c r="E70" s="100"/>
    </row>
    <row r="71" spans="1:6" ht="31.5" x14ac:dyDescent="0.35">
      <c r="A71" s="55">
        <v>1</v>
      </c>
      <c r="B71" s="54" t="s">
        <v>165</v>
      </c>
      <c r="C71" s="8"/>
      <c r="D71" s="8"/>
      <c r="E71" s="100"/>
    </row>
    <row r="72" spans="1:6" x14ac:dyDescent="0.35">
      <c r="A72" s="55">
        <v>2</v>
      </c>
      <c r="B72" s="54" t="s">
        <v>166</v>
      </c>
      <c r="C72" s="8"/>
      <c r="D72" s="8"/>
      <c r="E72" s="100"/>
    </row>
    <row r="73" spans="1:6" x14ac:dyDescent="0.35">
      <c r="A73" s="55">
        <v>3</v>
      </c>
      <c r="B73" s="54" t="s">
        <v>167</v>
      </c>
      <c r="C73" s="8"/>
      <c r="D73" s="8"/>
      <c r="E73" s="100"/>
    </row>
    <row r="74" spans="1:6" x14ac:dyDescent="0.35">
      <c r="A74" s="55">
        <v>4</v>
      </c>
      <c r="B74" s="54" t="s">
        <v>328</v>
      </c>
      <c r="C74" s="8"/>
      <c r="D74" s="8"/>
      <c r="E74" s="100"/>
    </row>
    <row r="75" spans="1:6" x14ac:dyDescent="0.35">
      <c r="A75" s="55">
        <v>5</v>
      </c>
      <c r="B75" s="54" t="s">
        <v>168</v>
      </c>
      <c r="C75" s="8"/>
      <c r="D75" s="8"/>
      <c r="E75" s="100"/>
    </row>
    <row r="76" spans="1:6" x14ac:dyDescent="0.35">
      <c r="A76" s="55">
        <v>6</v>
      </c>
      <c r="B76" s="54" t="s">
        <v>169</v>
      </c>
      <c r="C76" s="8"/>
      <c r="D76" s="8"/>
      <c r="E76" s="100"/>
    </row>
    <row r="77" spans="1:6" x14ac:dyDescent="0.35">
      <c r="A77" s="55">
        <v>7</v>
      </c>
      <c r="B77" s="54" t="s">
        <v>170</v>
      </c>
      <c r="C77" s="8"/>
      <c r="D77" s="8"/>
      <c r="E77" s="100"/>
    </row>
    <row r="78" spans="1:6" x14ac:dyDescent="0.35">
      <c r="A78" s="55">
        <v>8</v>
      </c>
      <c r="B78" s="54" t="s">
        <v>171</v>
      </c>
      <c r="C78" s="8"/>
      <c r="D78" s="8"/>
      <c r="E78" s="100"/>
    </row>
    <row r="79" spans="1:6" x14ac:dyDescent="0.35">
      <c r="A79" s="55">
        <v>9</v>
      </c>
      <c r="B79" s="54" t="s">
        <v>172</v>
      </c>
      <c r="C79" s="8"/>
      <c r="D79" s="8"/>
      <c r="E79" s="100"/>
    </row>
    <row r="83" spans="1:9" x14ac:dyDescent="0.35">
      <c r="A83" s="2"/>
      <c r="B83" s="2"/>
    </row>
    <row r="84" spans="1:9" x14ac:dyDescent="0.35">
      <c r="A84" s="66" t="s">
        <v>93</v>
      </c>
      <c r="B84" s="2"/>
      <c r="E84" s="267"/>
    </row>
    <row r="85" spans="1:9" x14ac:dyDescent="0.35">
      <c r="A85" s="2"/>
      <c r="B85" s="2"/>
      <c r="E85" s="273"/>
      <c r="F85" s="273"/>
      <c r="G85" s="273"/>
      <c r="H85" s="273"/>
      <c r="I85" s="273"/>
    </row>
    <row r="86" spans="1:9" x14ac:dyDescent="0.35">
      <c r="A86" s="2"/>
      <c r="B86" s="2"/>
      <c r="D86" s="12"/>
      <c r="E86" s="273"/>
      <c r="F86" s="273"/>
      <c r="G86" s="273"/>
      <c r="H86" s="273"/>
      <c r="I86" s="273"/>
    </row>
    <row r="87" spans="1:9" x14ac:dyDescent="0.35">
      <c r="A87" s="273"/>
      <c r="B87" s="66" t="s">
        <v>378</v>
      </c>
      <c r="D87" s="12"/>
      <c r="E87" s="273"/>
      <c r="F87" s="273"/>
      <c r="G87" s="273"/>
      <c r="H87" s="273"/>
      <c r="I87" s="273"/>
    </row>
    <row r="88" spans="1:9" x14ac:dyDescent="0.35">
      <c r="A88" s="273"/>
      <c r="B88" s="2" t="s">
        <v>379</v>
      </c>
      <c r="D88" s="12"/>
      <c r="E88" s="273"/>
      <c r="F88" s="273"/>
      <c r="G88" s="273"/>
      <c r="H88" s="273"/>
      <c r="I88" s="273"/>
    </row>
    <row r="89" spans="1:9" s="273" customFormat="1" ht="12.75" x14ac:dyDescent="0.2">
      <c r="B89" s="62" t="s">
        <v>123</v>
      </c>
    </row>
    <row r="90" spans="1:9" s="273" customFormat="1" ht="12.75" x14ac:dyDescent="0.2"/>
    <row r="91" spans="1:9" s="273" customFormat="1" ht="12.75" x14ac:dyDescent="0.2"/>
    <row r="92" spans="1:9" s="273" customFormat="1" ht="12.75" x14ac:dyDescent="0.2"/>
    <row r="93" spans="1:9" s="273" customFormat="1" ht="12.75" x14ac:dyDescent="0.2"/>
  </sheetData>
  <mergeCells count="1">
    <mergeCell ref="C1:D1"/>
  </mergeCells>
  <printOptions gridLines="1"/>
  <pageMargins left="0.31496062992126" right="0.31496062992126" top="0.74803149606299202" bottom="0.74803149606299202" header="0.31496062992126" footer="0.31496062992126"/>
  <pageSetup paperSize="9" scale="84"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K31"/>
  <sheetViews>
    <sheetView showGridLines="0" view="pageBreakPreview" topLeftCell="A3" zoomScale="112" zoomScaleNormal="100" zoomScaleSheetLayoutView="112" workbookViewId="0">
      <selection activeCell="O17" sqref="O17"/>
    </sheetView>
  </sheetViews>
  <sheetFormatPr defaultColWidth="9.140625" defaultRowHeight="15.75" x14ac:dyDescent="0.35"/>
  <cols>
    <col min="1" max="1" width="4.85546875" style="2" customWidth="1"/>
    <col min="2" max="2" width="31.42578125" style="2" customWidth="1"/>
    <col min="3" max="3" width="18.4257812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0.85546875" style="2" customWidth="1"/>
    <col min="12" max="16384" width="9.140625" style="2"/>
  </cols>
  <sheetData>
    <row r="1" spans="1:11" x14ac:dyDescent="0.35">
      <c r="A1" s="543" t="s">
        <v>496</v>
      </c>
      <c r="B1" s="543"/>
      <c r="C1" s="543"/>
      <c r="D1" s="543"/>
      <c r="E1" s="72"/>
      <c r="F1" s="72"/>
      <c r="G1" s="72"/>
      <c r="H1" s="72"/>
      <c r="I1" s="521" t="s">
        <v>94</v>
      </c>
      <c r="J1" s="521"/>
      <c r="K1" s="100"/>
    </row>
    <row r="2" spans="1:11" x14ac:dyDescent="0.35">
      <c r="A2" s="72" t="s">
        <v>124</v>
      </c>
      <c r="B2" s="72"/>
      <c r="C2" s="72"/>
      <c r="D2" s="72"/>
      <c r="E2" s="72"/>
      <c r="F2" s="72"/>
      <c r="G2" s="72"/>
      <c r="H2" s="72"/>
      <c r="I2" s="519" t="str">
        <f>'ფორმა N1'!M2</f>
        <v>01.01.2021/31.12.2021</v>
      </c>
      <c r="J2" s="520"/>
      <c r="K2" s="100"/>
    </row>
    <row r="3" spans="1:11" x14ac:dyDescent="0.35">
      <c r="A3" s="72"/>
      <c r="B3" s="72"/>
      <c r="C3" s="72"/>
      <c r="D3" s="72"/>
      <c r="E3" s="72"/>
      <c r="F3" s="72"/>
      <c r="G3" s="72"/>
      <c r="H3" s="72"/>
      <c r="I3" s="269"/>
      <c r="J3" s="269"/>
      <c r="K3" s="100"/>
    </row>
    <row r="4" spans="1:11" x14ac:dyDescent="0.35">
      <c r="A4" s="72" t="str">
        <f>'ფორმა N2'!A4</f>
        <v>ანგარიშვალდებული პირის დასახელება:</v>
      </c>
      <c r="B4" s="72"/>
      <c r="C4" s="72"/>
      <c r="D4" s="72"/>
      <c r="E4" s="72"/>
      <c r="F4" s="119"/>
      <c r="G4" s="72"/>
      <c r="H4" s="72"/>
      <c r="I4" s="72"/>
      <c r="J4" s="72"/>
      <c r="K4" s="100"/>
    </row>
    <row r="5" spans="1:11" x14ac:dyDescent="0.35">
      <c r="A5" s="166" t="str">
        <f>'ფორმა N1'!D4</f>
        <v>მპგ თავიუფალი დემოკრატები</v>
      </c>
      <c r="B5" s="76"/>
      <c r="C5" s="76"/>
      <c r="D5" s="76"/>
      <c r="E5" s="76"/>
      <c r="F5" s="340"/>
      <c r="G5" s="76"/>
      <c r="H5" s="76"/>
      <c r="I5" s="76"/>
      <c r="J5" s="76"/>
      <c r="K5" s="100"/>
    </row>
    <row r="6" spans="1:11" x14ac:dyDescent="0.35">
      <c r="A6" s="73"/>
      <c r="B6" s="73"/>
      <c r="C6" s="72"/>
      <c r="D6" s="72"/>
      <c r="E6" s="72"/>
      <c r="F6" s="119"/>
      <c r="G6" s="72"/>
      <c r="H6" s="72"/>
      <c r="I6" s="72"/>
      <c r="J6" s="72"/>
      <c r="K6" s="100"/>
    </row>
    <row r="7" spans="1:11" x14ac:dyDescent="0.35">
      <c r="A7" s="120"/>
      <c r="B7" s="116"/>
      <c r="C7" s="116"/>
      <c r="D7" s="116"/>
      <c r="E7" s="116"/>
      <c r="F7" s="116"/>
      <c r="G7" s="116"/>
      <c r="H7" s="116"/>
      <c r="I7" s="116"/>
      <c r="J7" s="116"/>
      <c r="K7" s="100"/>
    </row>
    <row r="8" spans="1:11" s="25" customFormat="1" ht="63" x14ac:dyDescent="0.35">
      <c r="A8" s="341" t="s">
        <v>64</v>
      </c>
      <c r="B8" s="341" t="s">
        <v>95</v>
      </c>
      <c r="C8" s="342" t="s">
        <v>97</v>
      </c>
      <c r="D8" s="342" t="s">
        <v>255</v>
      </c>
      <c r="E8" s="342" t="s">
        <v>96</v>
      </c>
      <c r="F8" s="343" t="s">
        <v>237</v>
      </c>
      <c r="G8" s="343" t="s">
        <v>274</v>
      </c>
      <c r="H8" s="343" t="s">
        <v>275</v>
      </c>
      <c r="I8" s="343" t="s">
        <v>238</v>
      </c>
      <c r="J8" s="344" t="s">
        <v>98</v>
      </c>
      <c r="K8" s="100"/>
    </row>
    <row r="9" spans="1:11" s="25" customFormat="1" x14ac:dyDescent="0.35">
      <c r="A9" s="345">
        <v>1</v>
      </c>
      <c r="B9" s="345">
        <v>2</v>
      </c>
      <c r="C9" s="346">
        <v>3</v>
      </c>
      <c r="D9" s="346">
        <v>4</v>
      </c>
      <c r="E9" s="346">
        <v>5</v>
      </c>
      <c r="F9" s="346">
        <v>6</v>
      </c>
      <c r="G9" s="346">
        <v>7</v>
      </c>
      <c r="H9" s="346">
        <v>8</v>
      </c>
      <c r="I9" s="346">
        <v>9</v>
      </c>
      <c r="J9" s="346">
        <v>10</v>
      </c>
      <c r="K9" s="100"/>
    </row>
    <row r="10" spans="1:11" s="25" customFormat="1" ht="19.5" customHeight="1" x14ac:dyDescent="0.4">
      <c r="A10" s="450"/>
      <c r="B10" s="451" t="s">
        <v>531</v>
      </c>
      <c r="C10" s="452" t="s">
        <v>532</v>
      </c>
      <c r="D10" s="453" t="s">
        <v>205</v>
      </c>
      <c r="E10" s="454" t="s">
        <v>533</v>
      </c>
      <c r="F10" s="455">
        <v>37218.06</v>
      </c>
      <c r="G10" s="456">
        <v>932.23</v>
      </c>
      <c r="H10" s="456">
        <v>37419.14</v>
      </c>
      <c r="I10" s="465">
        <f>F10+G10-H10</f>
        <v>731.15000000000146</v>
      </c>
      <c r="J10" s="455"/>
      <c r="K10" s="100"/>
    </row>
    <row r="11" spans="1:11" s="25" customFormat="1" ht="19.5" customHeight="1" x14ac:dyDescent="0.4">
      <c r="A11" s="450"/>
      <c r="B11" s="451" t="s">
        <v>531</v>
      </c>
      <c r="C11" s="452" t="s">
        <v>534</v>
      </c>
      <c r="D11" s="453" t="s">
        <v>535</v>
      </c>
      <c r="E11" s="454" t="s">
        <v>533</v>
      </c>
      <c r="F11" s="455">
        <v>128.13999999999999</v>
      </c>
      <c r="G11" s="455">
        <v>0</v>
      </c>
      <c r="H11" s="463">
        <v>128.13999999999999</v>
      </c>
      <c r="I11" s="467">
        <v>0</v>
      </c>
      <c r="J11" s="464"/>
      <c r="K11" s="100"/>
    </row>
    <row r="12" spans="1:11" s="25" customFormat="1" ht="19.5" customHeight="1" x14ac:dyDescent="0.4">
      <c r="A12" s="450"/>
      <c r="B12" s="451" t="s">
        <v>531</v>
      </c>
      <c r="C12" s="452" t="s">
        <v>536</v>
      </c>
      <c r="D12" s="453" t="s">
        <v>537</v>
      </c>
      <c r="E12" s="454" t="s">
        <v>533</v>
      </c>
      <c r="F12" s="455">
        <v>8.85</v>
      </c>
      <c r="G12" s="455">
        <v>0</v>
      </c>
      <c r="H12" s="463">
        <v>8.85</v>
      </c>
      <c r="I12" s="467">
        <v>0</v>
      </c>
      <c r="J12" s="464"/>
      <c r="K12" s="100"/>
    </row>
    <row r="13" spans="1:11" s="25" customFormat="1" ht="19.5" customHeight="1" x14ac:dyDescent="0.4">
      <c r="A13" s="450"/>
      <c r="B13" s="457" t="s">
        <v>531</v>
      </c>
      <c r="C13" s="458" t="s">
        <v>538</v>
      </c>
      <c r="D13" s="459" t="s">
        <v>539</v>
      </c>
      <c r="E13" s="454" t="s">
        <v>533</v>
      </c>
      <c r="F13" s="460">
        <v>0</v>
      </c>
      <c r="G13" s="460"/>
      <c r="H13" s="460"/>
      <c r="I13" s="466">
        <v>0</v>
      </c>
      <c r="J13" s="460"/>
      <c r="K13" s="100"/>
    </row>
    <row r="14" spans="1:11" s="25" customFormat="1" ht="19.5" customHeight="1" x14ac:dyDescent="0.4">
      <c r="A14" s="450"/>
      <c r="B14" s="461" t="s">
        <v>531</v>
      </c>
      <c r="C14" s="453" t="s">
        <v>540</v>
      </c>
      <c r="D14" s="453" t="s">
        <v>541</v>
      </c>
      <c r="E14" s="454" t="s">
        <v>542</v>
      </c>
      <c r="F14" s="460">
        <v>0</v>
      </c>
      <c r="G14" s="462"/>
      <c r="H14" s="462"/>
      <c r="I14" s="460">
        <v>0</v>
      </c>
      <c r="J14" s="462"/>
      <c r="K14" s="100"/>
    </row>
    <row r="15" spans="1:11" s="25" customFormat="1" ht="19.5" customHeight="1" x14ac:dyDescent="0.4">
      <c r="A15" s="450"/>
      <c r="B15" s="461" t="s">
        <v>531</v>
      </c>
      <c r="C15" s="453" t="s">
        <v>543</v>
      </c>
      <c r="D15" s="453" t="s">
        <v>544</v>
      </c>
      <c r="E15" s="454" t="s">
        <v>542</v>
      </c>
      <c r="F15" s="460">
        <v>0</v>
      </c>
      <c r="G15" s="468"/>
      <c r="H15" s="468"/>
      <c r="I15" s="460">
        <v>0</v>
      </c>
      <c r="J15" s="462"/>
      <c r="K15" s="100"/>
    </row>
    <row r="16" spans="1:11" s="25" customFormat="1" ht="19.5" customHeight="1" x14ac:dyDescent="0.4">
      <c r="A16" s="450"/>
      <c r="B16" s="461" t="s">
        <v>531</v>
      </c>
      <c r="C16" s="453" t="s">
        <v>545</v>
      </c>
      <c r="D16" s="453" t="s">
        <v>546</v>
      </c>
      <c r="E16" s="454" t="s">
        <v>542</v>
      </c>
      <c r="F16" s="469">
        <v>0</v>
      </c>
      <c r="G16" s="462"/>
      <c r="H16" s="462"/>
      <c r="I16" s="469">
        <v>0</v>
      </c>
      <c r="J16" s="462"/>
      <c r="K16" s="100"/>
    </row>
    <row r="17" spans="1:10" x14ac:dyDescent="0.35">
      <c r="A17" s="99"/>
      <c r="B17" s="99"/>
      <c r="C17" s="99"/>
      <c r="D17" s="99"/>
      <c r="E17" s="99"/>
      <c r="F17" s="99"/>
      <c r="G17" s="99"/>
      <c r="H17" s="99"/>
      <c r="I17" s="99"/>
      <c r="J17" s="99"/>
    </row>
    <row r="18" spans="1:10" x14ac:dyDescent="0.35">
      <c r="A18" s="99"/>
      <c r="B18" s="99"/>
      <c r="C18" s="99"/>
      <c r="D18" s="99"/>
      <c r="E18" s="99"/>
      <c r="F18" s="99"/>
      <c r="G18" s="99"/>
      <c r="H18" s="99"/>
      <c r="I18" s="99"/>
      <c r="J18" s="99"/>
    </row>
    <row r="19" spans="1:10" x14ac:dyDescent="0.35">
      <c r="A19" s="99"/>
      <c r="B19" s="99"/>
      <c r="C19" s="99"/>
      <c r="D19" s="99"/>
      <c r="E19" s="99"/>
      <c r="F19" s="99"/>
      <c r="G19" s="99"/>
      <c r="H19" s="99"/>
      <c r="I19" s="99"/>
      <c r="J19" s="99"/>
    </row>
    <row r="20" spans="1:10" x14ac:dyDescent="0.35">
      <c r="A20" s="99"/>
      <c r="B20" s="99"/>
      <c r="C20" s="99"/>
      <c r="D20" s="99"/>
      <c r="E20" s="99"/>
      <c r="F20" s="99"/>
      <c r="G20" s="99"/>
      <c r="H20" s="99"/>
      <c r="I20" s="99"/>
      <c r="J20" s="99"/>
    </row>
    <row r="21" spans="1:10" x14ac:dyDescent="0.35">
      <c r="A21" s="99"/>
      <c r="B21" s="172" t="s">
        <v>93</v>
      </c>
      <c r="C21" s="99"/>
      <c r="D21" s="99"/>
      <c r="E21" s="99"/>
      <c r="F21" s="173"/>
      <c r="G21" s="99"/>
      <c r="H21" s="99"/>
      <c r="I21" s="99"/>
      <c r="J21" s="99"/>
    </row>
    <row r="22" spans="1:10" x14ac:dyDescent="0.35">
      <c r="A22" s="99"/>
      <c r="B22" s="99"/>
      <c r="C22" s="99"/>
      <c r="D22" s="99"/>
      <c r="E22" s="99"/>
      <c r="F22" s="347"/>
      <c r="G22" s="347"/>
      <c r="H22" s="347"/>
      <c r="I22" s="347"/>
      <c r="J22" s="347"/>
    </row>
    <row r="23" spans="1:10" x14ac:dyDescent="0.35">
      <c r="A23" s="99"/>
      <c r="B23" s="99"/>
      <c r="C23" s="206"/>
      <c r="D23" s="99"/>
      <c r="E23" s="99"/>
      <c r="F23" s="206"/>
      <c r="G23" s="348"/>
      <c r="H23" s="348"/>
      <c r="I23" s="347"/>
      <c r="J23" s="347"/>
    </row>
    <row r="24" spans="1:10" x14ac:dyDescent="0.35">
      <c r="A24" s="347"/>
      <c r="B24" s="99"/>
      <c r="C24" s="174" t="s">
        <v>248</v>
      </c>
      <c r="D24" s="174"/>
      <c r="E24" s="99"/>
      <c r="F24" s="99" t="s">
        <v>253</v>
      </c>
      <c r="G24" s="347"/>
      <c r="H24" s="347"/>
      <c r="I24" s="347"/>
      <c r="J24" s="347"/>
    </row>
    <row r="25" spans="1:10" x14ac:dyDescent="0.35">
      <c r="A25" s="347"/>
      <c r="B25" s="99"/>
      <c r="C25" s="175" t="s">
        <v>123</v>
      </c>
      <c r="D25" s="99"/>
      <c r="E25" s="99"/>
      <c r="F25" s="99" t="s">
        <v>249</v>
      </c>
      <c r="G25" s="347"/>
      <c r="H25" s="347"/>
      <c r="I25" s="347"/>
      <c r="J25" s="347"/>
    </row>
    <row r="26" spans="1:10" s="273" customFormat="1" x14ac:dyDescent="0.35">
      <c r="A26" s="347"/>
      <c r="B26" s="99"/>
      <c r="C26" s="99"/>
      <c r="D26" s="175"/>
      <c r="E26" s="347"/>
      <c r="F26" s="347"/>
      <c r="G26" s="347"/>
      <c r="H26" s="347"/>
      <c r="I26" s="347"/>
      <c r="J26" s="347"/>
    </row>
    <row r="27" spans="1:10" s="273" customFormat="1" ht="12.75" x14ac:dyDescent="0.2">
      <c r="A27" s="347"/>
      <c r="B27" s="347"/>
      <c r="C27" s="347"/>
      <c r="D27" s="347"/>
      <c r="E27" s="347"/>
      <c r="F27" s="347"/>
      <c r="G27" s="347"/>
      <c r="H27" s="347"/>
      <c r="I27" s="347"/>
      <c r="J27" s="347"/>
    </row>
    <row r="28" spans="1:10" s="273" customFormat="1" ht="12.75" x14ac:dyDescent="0.2"/>
    <row r="29" spans="1:10" s="273" customFormat="1" ht="12.75" x14ac:dyDescent="0.2"/>
    <row r="30" spans="1:10" s="273" customFormat="1" ht="12.75" x14ac:dyDescent="0.2"/>
    <row r="31" spans="1:10" s="273" customFormat="1" ht="12.75" x14ac:dyDescent="0.2"/>
  </sheetData>
  <mergeCells count="3">
    <mergeCell ref="I1:J1"/>
    <mergeCell ref="I2:J2"/>
    <mergeCell ref="A1:D1"/>
  </mergeCells>
  <dataValidations count="2">
    <dataValidation type="list" allowBlank="1" showInputMessage="1" showErrorMessage="1" errorTitle="ბანკის ველის შევსების წესი" error="აირჩიეთ ჩამოთვლილთაგან ერთ-ერთი ბანკი" sqref="B10:B16">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prompt="თვე/დღე/წელი" sqref="J10:J13"/>
  </dataValidations>
  <printOptions gridLines="1"/>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3"/>
  <sheetViews>
    <sheetView view="pageBreakPreview" zoomScale="80" zoomScaleNormal="100" zoomScaleSheetLayoutView="80" workbookViewId="0">
      <selection activeCell="G22" sqref="G22"/>
    </sheetView>
  </sheetViews>
  <sheetFormatPr defaultColWidth="9.140625" defaultRowHeight="15.75" x14ac:dyDescent="0.35"/>
  <cols>
    <col min="1" max="1" width="12" style="146" customWidth="1"/>
    <col min="2" max="2" width="13.28515625" style="146" customWidth="1"/>
    <col min="3" max="3" width="21.42578125" style="146" customWidth="1"/>
    <col min="4" max="4" width="17.85546875" style="146" customWidth="1"/>
    <col min="5" max="5" width="12.7109375" style="146" customWidth="1"/>
    <col min="6" max="6" width="36.85546875" style="146" customWidth="1"/>
    <col min="7" max="7" width="22.28515625" style="146" customWidth="1"/>
    <col min="8" max="8" width="0.5703125" style="146" customWidth="1"/>
    <col min="9" max="16384" width="9.140625" style="146"/>
  </cols>
  <sheetData>
    <row r="1" spans="1:8" x14ac:dyDescent="0.35">
      <c r="A1" s="260" t="s">
        <v>495</v>
      </c>
      <c r="B1" s="260"/>
      <c r="C1" s="260"/>
      <c r="D1" s="260"/>
      <c r="E1" s="260"/>
      <c r="F1" s="260"/>
      <c r="G1" s="268" t="s">
        <v>94</v>
      </c>
      <c r="H1" s="144"/>
    </row>
    <row r="2" spans="1:8" x14ac:dyDescent="0.35">
      <c r="A2" s="72" t="s">
        <v>124</v>
      </c>
      <c r="B2" s="72"/>
      <c r="C2" s="72"/>
      <c r="D2" s="72"/>
      <c r="E2" s="72"/>
      <c r="F2" s="72"/>
      <c r="G2" s="145" t="str">
        <f>'ფორმა N1'!M2</f>
        <v>01.01.2021/31.12.2021</v>
      </c>
      <c r="H2" s="144"/>
    </row>
    <row r="3" spans="1:8" x14ac:dyDescent="0.35">
      <c r="A3" s="72"/>
      <c r="B3" s="72"/>
      <c r="C3" s="72"/>
      <c r="D3" s="72"/>
      <c r="E3" s="72"/>
      <c r="F3" s="72"/>
      <c r="G3" s="97"/>
      <c r="H3" s="144"/>
    </row>
    <row r="4" spans="1:8" x14ac:dyDescent="0.35">
      <c r="A4" s="73" t="str">
        <f>'[2]ფორმა N2'!A4</f>
        <v>ანგარიშვალდებული პირის დასახელება:</v>
      </c>
      <c r="B4" s="72"/>
      <c r="C4" s="72"/>
      <c r="D4" s="72"/>
      <c r="E4" s="72"/>
      <c r="F4" s="72"/>
      <c r="G4" s="72"/>
      <c r="H4" s="99"/>
    </row>
    <row r="5" spans="1:8" x14ac:dyDescent="0.35">
      <c r="A5" s="166" t="str">
        <f>'ფორმა N1'!D4</f>
        <v>მპგ თავიუფალი დემოკრატები</v>
      </c>
      <c r="B5" s="166"/>
      <c r="C5" s="166"/>
      <c r="D5" s="166"/>
      <c r="E5" s="166"/>
      <c r="F5" s="166"/>
      <c r="G5" s="166"/>
      <c r="H5" s="99"/>
    </row>
    <row r="6" spans="1:8" x14ac:dyDescent="0.35">
      <c r="A6" s="73"/>
      <c r="B6" s="72"/>
      <c r="C6" s="72"/>
      <c r="D6" s="72"/>
      <c r="E6" s="72"/>
      <c r="F6" s="72"/>
      <c r="G6" s="72"/>
      <c r="H6" s="99"/>
    </row>
    <row r="7" spans="1:8" x14ac:dyDescent="0.35">
      <c r="A7" s="72"/>
      <c r="B7" s="72"/>
      <c r="C7" s="72"/>
      <c r="D7" s="72"/>
      <c r="E7" s="72"/>
      <c r="F7" s="72"/>
      <c r="G7" s="72"/>
      <c r="H7" s="100"/>
    </row>
    <row r="8" spans="1:8" ht="45.75" customHeight="1" x14ac:dyDescent="0.35">
      <c r="A8" s="290" t="s">
        <v>288</v>
      </c>
      <c r="B8" s="290" t="s">
        <v>125</v>
      </c>
      <c r="C8" s="291" t="s">
        <v>329</v>
      </c>
      <c r="D8" s="291" t="s">
        <v>330</v>
      </c>
      <c r="E8" s="291" t="s">
        <v>255</v>
      </c>
      <c r="F8" s="290" t="s">
        <v>295</v>
      </c>
      <c r="G8" s="291" t="s">
        <v>289</v>
      </c>
      <c r="H8" s="100"/>
    </row>
    <row r="9" spans="1:8" x14ac:dyDescent="0.35">
      <c r="A9" s="329" t="s">
        <v>290</v>
      </c>
      <c r="B9" s="292"/>
      <c r="C9" s="330"/>
      <c r="D9" s="331"/>
      <c r="E9" s="331"/>
      <c r="F9" s="331"/>
      <c r="G9" s="332"/>
      <c r="H9" s="100"/>
    </row>
    <row r="10" spans="1:8" ht="18" x14ac:dyDescent="0.4">
      <c r="A10" s="292">
        <v>1</v>
      </c>
      <c r="B10" s="317"/>
      <c r="C10" s="294"/>
      <c r="D10" s="293"/>
      <c r="E10" s="293"/>
      <c r="F10" s="293"/>
      <c r="G10" s="333" t="str">
        <f>IF(ISBLANK(B10),"",G9+C10-D10)</f>
        <v/>
      </c>
      <c r="H10" s="100"/>
    </row>
    <row r="11" spans="1:8" ht="18" x14ac:dyDescent="0.4">
      <c r="A11" s="292">
        <v>2</v>
      </c>
      <c r="B11" s="317"/>
      <c r="C11" s="294"/>
      <c r="D11" s="293"/>
      <c r="E11" s="293"/>
      <c r="F11" s="293"/>
      <c r="G11" s="333" t="str">
        <f t="shared" ref="G11:G38" si="0">IF(ISBLANK(B11),"",G10+C11-D11)</f>
        <v/>
      </c>
      <c r="H11" s="100"/>
    </row>
    <row r="12" spans="1:8" ht="18" x14ac:dyDescent="0.4">
      <c r="A12" s="292">
        <v>3</v>
      </c>
      <c r="B12" s="317"/>
      <c r="C12" s="294"/>
      <c r="D12" s="293"/>
      <c r="E12" s="293"/>
      <c r="F12" s="293"/>
      <c r="G12" s="333" t="str">
        <f t="shared" si="0"/>
        <v/>
      </c>
      <c r="H12" s="100"/>
    </row>
    <row r="13" spans="1:8" ht="18" x14ac:dyDescent="0.4">
      <c r="A13" s="292">
        <v>4</v>
      </c>
      <c r="B13" s="317"/>
      <c r="C13" s="294"/>
      <c r="D13" s="293"/>
      <c r="E13" s="293"/>
      <c r="F13" s="293"/>
      <c r="G13" s="333" t="str">
        <f t="shared" si="0"/>
        <v/>
      </c>
      <c r="H13" s="100"/>
    </row>
    <row r="14" spans="1:8" ht="18" x14ac:dyDescent="0.4">
      <c r="A14" s="292">
        <v>5</v>
      </c>
      <c r="B14" s="317"/>
      <c r="C14" s="294"/>
      <c r="D14" s="293"/>
      <c r="E14" s="293"/>
      <c r="F14" s="293"/>
      <c r="G14" s="333" t="str">
        <f t="shared" si="0"/>
        <v/>
      </c>
      <c r="H14" s="100"/>
    </row>
    <row r="15" spans="1:8" ht="18" x14ac:dyDescent="0.4">
      <c r="A15" s="292">
        <v>6</v>
      </c>
      <c r="B15" s="317"/>
      <c r="C15" s="294"/>
      <c r="D15" s="293"/>
      <c r="E15" s="293"/>
      <c r="F15" s="293"/>
      <c r="G15" s="333" t="str">
        <f t="shared" si="0"/>
        <v/>
      </c>
      <c r="H15" s="100"/>
    </row>
    <row r="16" spans="1:8" ht="18" x14ac:dyDescent="0.4">
      <c r="A16" s="292">
        <v>7</v>
      </c>
      <c r="B16" s="317"/>
      <c r="C16" s="294"/>
      <c r="D16" s="293"/>
      <c r="E16" s="293"/>
      <c r="F16" s="293"/>
      <c r="G16" s="333" t="str">
        <f t="shared" si="0"/>
        <v/>
      </c>
      <c r="H16" s="100"/>
    </row>
    <row r="17" spans="1:8" ht="18" x14ac:dyDescent="0.4">
      <c r="A17" s="292">
        <v>8</v>
      </c>
      <c r="B17" s="317"/>
      <c r="C17" s="294"/>
      <c r="D17" s="293"/>
      <c r="E17" s="293"/>
      <c r="F17" s="293"/>
      <c r="G17" s="333" t="str">
        <f t="shared" si="0"/>
        <v/>
      </c>
      <c r="H17" s="100"/>
    </row>
    <row r="18" spans="1:8" ht="18" x14ac:dyDescent="0.4">
      <c r="A18" s="292">
        <v>9</v>
      </c>
      <c r="B18" s="317"/>
      <c r="C18" s="294"/>
      <c r="D18" s="293"/>
      <c r="E18" s="293"/>
      <c r="F18" s="293"/>
      <c r="G18" s="333" t="str">
        <f t="shared" si="0"/>
        <v/>
      </c>
      <c r="H18" s="100"/>
    </row>
    <row r="19" spans="1:8" ht="18" x14ac:dyDescent="0.4">
      <c r="A19" s="292">
        <v>10</v>
      </c>
      <c r="B19" s="317"/>
      <c r="C19" s="294"/>
      <c r="D19" s="293"/>
      <c r="E19" s="293"/>
      <c r="F19" s="293"/>
      <c r="G19" s="333" t="str">
        <f t="shared" si="0"/>
        <v/>
      </c>
      <c r="H19" s="100"/>
    </row>
    <row r="20" spans="1:8" ht="18" x14ac:dyDescent="0.4">
      <c r="A20" s="292">
        <v>11</v>
      </c>
      <c r="B20" s="317"/>
      <c r="C20" s="294"/>
      <c r="D20" s="293"/>
      <c r="E20" s="293"/>
      <c r="F20" s="293"/>
      <c r="G20" s="333" t="str">
        <f t="shared" si="0"/>
        <v/>
      </c>
      <c r="H20" s="100"/>
    </row>
    <row r="21" spans="1:8" ht="18" x14ac:dyDescent="0.4">
      <c r="A21" s="292">
        <v>12</v>
      </c>
      <c r="B21" s="317"/>
      <c r="C21" s="294"/>
      <c r="D21" s="293"/>
      <c r="E21" s="293"/>
      <c r="F21" s="293"/>
      <c r="G21" s="333" t="str">
        <f t="shared" si="0"/>
        <v/>
      </c>
      <c r="H21" s="100"/>
    </row>
    <row r="22" spans="1:8" ht="18" x14ac:dyDescent="0.4">
      <c r="A22" s="292">
        <v>13</v>
      </c>
      <c r="B22" s="317"/>
      <c r="C22" s="294"/>
      <c r="D22" s="293"/>
      <c r="E22" s="293"/>
      <c r="F22" s="293"/>
      <c r="G22" s="333" t="str">
        <f t="shared" si="0"/>
        <v/>
      </c>
      <c r="H22" s="100"/>
    </row>
    <row r="23" spans="1:8" ht="18" x14ac:dyDescent="0.4">
      <c r="A23" s="292">
        <v>14</v>
      </c>
      <c r="B23" s="317"/>
      <c r="C23" s="294"/>
      <c r="D23" s="293"/>
      <c r="E23" s="293"/>
      <c r="F23" s="293"/>
      <c r="G23" s="333" t="str">
        <f t="shared" si="0"/>
        <v/>
      </c>
      <c r="H23" s="100"/>
    </row>
    <row r="24" spans="1:8" ht="18" x14ac:dyDescent="0.4">
      <c r="A24" s="292">
        <v>15</v>
      </c>
      <c r="B24" s="317"/>
      <c r="C24" s="294"/>
      <c r="D24" s="293"/>
      <c r="E24" s="293"/>
      <c r="F24" s="293"/>
      <c r="G24" s="333" t="str">
        <f t="shared" si="0"/>
        <v/>
      </c>
      <c r="H24" s="100"/>
    </row>
    <row r="25" spans="1:8" ht="18" x14ac:dyDescent="0.4">
      <c r="A25" s="292">
        <v>16</v>
      </c>
      <c r="B25" s="317"/>
      <c r="C25" s="294"/>
      <c r="D25" s="293"/>
      <c r="E25" s="293"/>
      <c r="F25" s="293"/>
      <c r="G25" s="333" t="str">
        <f t="shared" si="0"/>
        <v/>
      </c>
      <c r="H25" s="100"/>
    </row>
    <row r="26" spans="1:8" ht="18" x14ac:dyDescent="0.4">
      <c r="A26" s="292">
        <v>17</v>
      </c>
      <c r="B26" s="317"/>
      <c r="C26" s="294"/>
      <c r="D26" s="293"/>
      <c r="E26" s="293"/>
      <c r="F26" s="293"/>
      <c r="G26" s="333" t="str">
        <f t="shared" si="0"/>
        <v/>
      </c>
      <c r="H26" s="100"/>
    </row>
    <row r="27" spans="1:8" ht="18" x14ac:dyDescent="0.4">
      <c r="A27" s="292">
        <v>18</v>
      </c>
      <c r="B27" s="317"/>
      <c r="C27" s="294"/>
      <c r="D27" s="293"/>
      <c r="E27" s="293"/>
      <c r="F27" s="293"/>
      <c r="G27" s="333" t="str">
        <f t="shared" si="0"/>
        <v/>
      </c>
      <c r="H27" s="100"/>
    </row>
    <row r="28" spans="1:8" ht="18" x14ac:dyDescent="0.4">
      <c r="A28" s="292">
        <v>19</v>
      </c>
      <c r="B28" s="317"/>
      <c r="C28" s="294"/>
      <c r="D28" s="293"/>
      <c r="E28" s="293"/>
      <c r="F28" s="293"/>
      <c r="G28" s="333" t="str">
        <f t="shared" si="0"/>
        <v/>
      </c>
      <c r="H28" s="100"/>
    </row>
    <row r="29" spans="1:8" ht="18" x14ac:dyDescent="0.4">
      <c r="A29" s="292">
        <v>20</v>
      </c>
      <c r="B29" s="317"/>
      <c r="C29" s="294"/>
      <c r="D29" s="293"/>
      <c r="E29" s="293"/>
      <c r="F29" s="293"/>
      <c r="G29" s="333" t="str">
        <f t="shared" si="0"/>
        <v/>
      </c>
      <c r="H29" s="100"/>
    </row>
    <row r="30" spans="1:8" ht="18" x14ac:dyDescent="0.4">
      <c r="A30" s="292">
        <v>21</v>
      </c>
      <c r="B30" s="317"/>
      <c r="C30" s="296"/>
      <c r="D30" s="295"/>
      <c r="E30" s="295"/>
      <c r="F30" s="295"/>
      <c r="G30" s="333" t="str">
        <f t="shared" si="0"/>
        <v/>
      </c>
      <c r="H30" s="100"/>
    </row>
    <row r="31" spans="1:8" ht="18" x14ac:dyDescent="0.4">
      <c r="A31" s="292">
        <v>22</v>
      </c>
      <c r="B31" s="317"/>
      <c r="C31" s="296"/>
      <c r="D31" s="295"/>
      <c r="E31" s="295"/>
      <c r="F31" s="295"/>
      <c r="G31" s="333" t="str">
        <f t="shared" si="0"/>
        <v/>
      </c>
      <c r="H31" s="100"/>
    </row>
    <row r="32" spans="1:8" ht="18" x14ac:dyDescent="0.4">
      <c r="A32" s="292">
        <v>23</v>
      </c>
      <c r="B32" s="317"/>
      <c r="C32" s="296"/>
      <c r="D32" s="295"/>
      <c r="E32" s="295"/>
      <c r="F32" s="295"/>
      <c r="G32" s="333" t="str">
        <f t="shared" si="0"/>
        <v/>
      </c>
      <c r="H32" s="100"/>
    </row>
    <row r="33" spans="1:10" ht="18" x14ac:dyDescent="0.4">
      <c r="A33" s="292">
        <v>24</v>
      </c>
      <c r="B33" s="317"/>
      <c r="C33" s="296"/>
      <c r="D33" s="295"/>
      <c r="E33" s="295"/>
      <c r="F33" s="295"/>
      <c r="G33" s="333" t="str">
        <f t="shared" si="0"/>
        <v/>
      </c>
      <c r="H33" s="100"/>
    </row>
    <row r="34" spans="1:10" ht="18" x14ac:dyDescent="0.4">
      <c r="A34" s="292">
        <v>25</v>
      </c>
      <c r="B34" s="317"/>
      <c r="C34" s="296"/>
      <c r="D34" s="295"/>
      <c r="E34" s="295"/>
      <c r="F34" s="295"/>
      <c r="G34" s="333" t="str">
        <f t="shared" si="0"/>
        <v/>
      </c>
      <c r="H34" s="100"/>
    </row>
    <row r="35" spans="1:10" ht="18" x14ac:dyDescent="0.4">
      <c r="A35" s="292">
        <v>26</v>
      </c>
      <c r="B35" s="317"/>
      <c r="C35" s="296"/>
      <c r="D35" s="295"/>
      <c r="E35" s="295"/>
      <c r="F35" s="295"/>
      <c r="G35" s="333" t="str">
        <f t="shared" si="0"/>
        <v/>
      </c>
      <c r="H35" s="100"/>
    </row>
    <row r="36" spans="1:10" ht="18" x14ac:dyDescent="0.4">
      <c r="A36" s="292">
        <v>27</v>
      </c>
      <c r="B36" s="317"/>
      <c r="C36" s="296"/>
      <c r="D36" s="295"/>
      <c r="E36" s="295"/>
      <c r="F36" s="295"/>
      <c r="G36" s="333" t="str">
        <f t="shared" si="0"/>
        <v/>
      </c>
      <c r="H36" s="100"/>
    </row>
    <row r="37" spans="1:10" ht="18" x14ac:dyDescent="0.4">
      <c r="A37" s="292">
        <v>28</v>
      </c>
      <c r="B37" s="317"/>
      <c r="C37" s="296"/>
      <c r="D37" s="295"/>
      <c r="E37" s="295"/>
      <c r="F37" s="295"/>
      <c r="G37" s="333" t="str">
        <f t="shared" si="0"/>
        <v/>
      </c>
      <c r="H37" s="100"/>
    </row>
    <row r="38" spans="1:10" ht="18" x14ac:dyDescent="0.4">
      <c r="A38" s="292">
        <v>29</v>
      </c>
      <c r="B38" s="317"/>
      <c r="C38" s="296"/>
      <c r="D38" s="295"/>
      <c r="E38" s="295"/>
      <c r="F38" s="295"/>
      <c r="G38" s="333" t="str">
        <f t="shared" si="0"/>
        <v/>
      </c>
      <c r="H38" s="100"/>
    </row>
    <row r="39" spans="1:10" ht="18" x14ac:dyDescent="0.4">
      <c r="A39" s="292" t="s">
        <v>258</v>
      </c>
      <c r="B39" s="317"/>
      <c r="C39" s="296"/>
      <c r="D39" s="295"/>
      <c r="E39" s="295"/>
      <c r="F39" s="295"/>
      <c r="G39" s="333" t="str">
        <f>IF(ISBLANK(B39),"",#REF!+C39-D39)</f>
        <v/>
      </c>
      <c r="H39" s="100"/>
    </row>
    <row r="40" spans="1:10" x14ac:dyDescent="0.35">
      <c r="A40" s="334" t="s">
        <v>291</v>
      </c>
      <c r="B40" s="335"/>
      <c r="C40" s="336"/>
      <c r="D40" s="337"/>
      <c r="E40" s="337"/>
      <c r="F40" s="338"/>
      <c r="G40" s="339" t="str">
        <f>G39</f>
        <v/>
      </c>
      <c r="H40" s="100"/>
    </row>
    <row r="44" spans="1:10" x14ac:dyDescent="0.35">
      <c r="B44" s="148" t="s">
        <v>93</v>
      </c>
      <c r="F44" s="149"/>
    </row>
    <row r="45" spans="1:10" x14ac:dyDescent="0.35">
      <c r="F45" s="171"/>
      <c r="G45" s="171"/>
      <c r="H45" s="171"/>
      <c r="I45" s="171"/>
      <c r="J45" s="171"/>
    </row>
    <row r="46" spans="1:10" x14ac:dyDescent="0.35">
      <c r="C46" s="150"/>
      <c r="F46" s="150"/>
      <c r="G46" s="297"/>
      <c r="H46" s="171"/>
      <c r="I46" s="171"/>
      <c r="J46" s="171"/>
    </row>
    <row r="47" spans="1:10" x14ac:dyDescent="0.35">
      <c r="A47" s="171"/>
      <c r="C47" s="151" t="s">
        <v>248</v>
      </c>
      <c r="F47" s="152" t="s">
        <v>253</v>
      </c>
      <c r="G47" s="297"/>
      <c r="H47" s="171"/>
      <c r="I47" s="171"/>
      <c r="J47" s="171"/>
    </row>
    <row r="48" spans="1:10" x14ac:dyDescent="0.35">
      <c r="A48" s="171"/>
      <c r="C48" s="153" t="s">
        <v>123</v>
      </c>
      <c r="F48" s="146" t="s">
        <v>249</v>
      </c>
      <c r="G48" s="171"/>
      <c r="H48" s="171"/>
      <c r="I48" s="171"/>
      <c r="J48" s="171"/>
    </row>
    <row r="49" spans="2:2" s="171" customFormat="1" x14ac:dyDescent="0.35">
      <c r="B49" s="146"/>
    </row>
    <row r="50" spans="2:2" s="171" customFormat="1" ht="12.75" x14ac:dyDescent="0.2"/>
    <row r="51" spans="2:2" s="171" customFormat="1" ht="12.75" x14ac:dyDescent="0.2"/>
    <row r="52" spans="2:2" s="171" customFormat="1" ht="12.75" x14ac:dyDescent="0.2"/>
    <row r="53" spans="2:2" s="171" customFormat="1" ht="12.75" x14ac:dyDescent="0.2"/>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53"/>
  <sheetViews>
    <sheetView showGridLines="0" view="pageBreakPreview" topLeftCell="A8" zoomScale="80" zoomScaleNormal="100" zoomScaleSheetLayoutView="80" workbookViewId="0">
      <selection activeCell="AA40" sqref="AA40"/>
    </sheetView>
  </sheetViews>
  <sheetFormatPr defaultColWidth="9.140625" defaultRowHeight="12.75" x14ac:dyDescent="0.2"/>
  <cols>
    <col min="1" max="1" width="53.5703125" style="316" customWidth="1"/>
    <col min="2" max="2" width="10.7109375" style="316" customWidth="1"/>
    <col min="3" max="3" width="12.42578125" style="316" customWidth="1"/>
    <col min="4" max="4" width="10.42578125" style="316" customWidth="1"/>
    <col min="5" max="5" width="13.140625" style="316" customWidth="1"/>
    <col min="6" max="6" width="10.42578125" style="316" customWidth="1"/>
    <col min="7" max="8" width="10.5703125" style="316" customWidth="1"/>
    <col min="9" max="9" width="9.85546875" style="316" customWidth="1"/>
    <col min="10" max="10" width="12.7109375" style="316" customWidth="1"/>
    <col min="11" max="11" width="0.7109375" style="316" customWidth="1"/>
    <col min="12" max="16384" width="9.140625" style="316"/>
  </cols>
  <sheetData>
    <row r="1" spans="1:21" s="311" customFormat="1" ht="15.75" x14ac:dyDescent="0.2">
      <c r="A1" s="124" t="s">
        <v>494</v>
      </c>
      <c r="B1" s="130"/>
      <c r="C1" s="130"/>
      <c r="D1" s="130"/>
      <c r="E1" s="130"/>
      <c r="F1" s="74"/>
      <c r="G1" s="74"/>
      <c r="H1" s="74"/>
      <c r="I1" s="565" t="s">
        <v>94</v>
      </c>
      <c r="J1" s="565"/>
      <c r="K1" s="298"/>
    </row>
    <row r="2" spans="1:21" s="311" customFormat="1" ht="15.75" x14ac:dyDescent="0.35">
      <c r="A2" s="100" t="s">
        <v>124</v>
      </c>
      <c r="B2" s="130"/>
      <c r="C2" s="130"/>
      <c r="D2" s="130"/>
      <c r="E2" s="130"/>
      <c r="F2" s="126"/>
      <c r="G2" s="127"/>
      <c r="H2" s="127"/>
      <c r="I2" s="519" t="str">
        <f>'ფორმა N1'!M2</f>
        <v>01.01.2021/31.12.2021</v>
      </c>
      <c r="J2" s="520"/>
      <c r="K2" s="298"/>
    </row>
    <row r="3" spans="1:21" s="311" customFormat="1" ht="15.75" x14ac:dyDescent="0.2">
      <c r="A3" s="130"/>
      <c r="B3" s="130"/>
      <c r="C3" s="130"/>
      <c r="D3" s="130"/>
      <c r="E3" s="130"/>
      <c r="F3" s="126"/>
      <c r="G3" s="127"/>
      <c r="H3" s="127"/>
      <c r="I3" s="128"/>
      <c r="J3" s="269"/>
      <c r="K3" s="298"/>
    </row>
    <row r="4" spans="1:21" s="2" customFormat="1" ht="15.75" x14ac:dyDescent="0.35">
      <c r="A4" s="72" t="str">
        <f>'ფორმა N2'!A4</f>
        <v>ანგარიშვალდებული პირის დასახელება:</v>
      </c>
      <c r="B4" s="72"/>
      <c r="C4" s="72"/>
      <c r="D4" s="72"/>
      <c r="E4" s="72"/>
      <c r="F4" s="73"/>
      <c r="G4" s="73"/>
      <c r="H4" s="73"/>
      <c r="I4" s="119"/>
      <c r="J4" s="72"/>
      <c r="K4" s="100"/>
    </row>
    <row r="5" spans="1:21" s="2" customFormat="1" ht="15.75" x14ac:dyDescent="0.35">
      <c r="A5" s="112" t="str">
        <f>'ფორმა N1'!D4</f>
        <v>მპგ თავიუფალი დემოკრატები</v>
      </c>
      <c r="B5" s="113"/>
      <c r="C5" s="113"/>
      <c r="D5" s="113"/>
      <c r="E5" s="113"/>
      <c r="F5" s="57"/>
      <c r="G5" s="57"/>
      <c r="H5" s="57"/>
      <c r="I5" s="121"/>
      <c r="J5" s="57"/>
      <c r="K5" s="100"/>
    </row>
    <row r="6" spans="1:21" s="311" customFormat="1" ht="13.5" x14ac:dyDescent="0.2">
      <c r="A6" s="129"/>
      <c r="B6" s="130"/>
      <c r="C6" s="130"/>
      <c r="D6" s="130"/>
      <c r="E6" s="130"/>
      <c r="F6" s="130"/>
      <c r="G6" s="130"/>
      <c r="H6" s="130"/>
      <c r="I6" s="130"/>
      <c r="J6" s="130"/>
      <c r="K6" s="298"/>
    </row>
    <row r="7" spans="1:21" ht="94.5" x14ac:dyDescent="0.2">
      <c r="A7" s="322"/>
      <c r="B7" s="564" t="s">
        <v>204</v>
      </c>
      <c r="C7" s="564"/>
      <c r="D7" s="564" t="s">
        <v>272</v>
      </c>
      <c r="E7" s="564"/>
      <c r="F7" s="564" t="s">
        <v>273</v>
      </c>
      <c r="G7" s="564"/>
      <c r="H7" s="323" t="s">
        <v>259</v>
      </c>
      <c r="I7" s="564" t="s">
        <v>207</v>
      </c>
      <c r="J7" s="564"/>
      <c r="K7" s="324"/>
    </row>
    <row r="8" spans="1:21" ht="31.5" x14ac:dyDescent="0.2">
      <c r="A8" s="304" t="s">
        <v>99</v>
      </c>
      <c r="B8" s="325" t="s">
        <v>206</v>
      </c>
      <c r="C8" s="303" t="s">
        <v>205</v>
      </c>
      <c r="D8" s="325" t="s">
        <v>206</v>
      </c>
      <c r="E8" s="303" t="s">
        <v>205</v>
      </c>
      <c r="F8" s="325" t="s">
        <v>206</v>
      </c>
      <c r="G8" s="303" t="s">
        <v>205</v>
      </c>
      <c r="H8" s="303" t="s">
        <v>205</v>
      </c>
      <c r="I8" s="325" t="s">
        <v>206</v>
      </c>
      <c r="J8" s="504" t="s">
        <v>205</v>
      </c>
      <c r="K8" s="324"/>
    </row>
    <row r="9" spans="1:21" ht="15.75" x14ac:dyDescent="0.2">
      <c r="A9" s="326" t="s">
        <v>100</v>
      </c>
      <c r="B9" s="78">
        <v>2</v>
      </c>
      <c r="C9" s="78">
        <f>SUM(C10,C14,C17)</f>
        <v>58504.58</v>
      </c>
      <c r="D9" s="78">
        <f>SUM(D10,D14,D17)</f>
        <v>0</v>
      </c>
      <c r="E9" s="78">
        <f>SUM(E10,E14,E17)</f>
        <v>0</v>
      </c>
      <c r="F9" s="78"/>
      <c r="G9" s="78">
        <f>SUM(G10,G14,G17)</f>
        <v>0</v>
      </c>
      <c r="H9" s="78">
        <v>14626.13</v>
      </c>
      <c r="I9" s="78">
        <f>SUM(I10,I14,I17)</f>
        <v>239</v>
      </c>
      <c r="J9" s="78">
        <f>SUM(J10,J14,J17)</f>
        <v>43878.45</v>
      </c>
      <c r="K9" s="505"/>
    </row>
    <row r="10" spans="1:21" ht="15.75" x14ac:dyDescent="0.2">
      <c r="A10" s="327" t="s">
        <v>101</v>
      </c>
      <c r="B10" s="473">
        <f>SUM(B11:B13)</f>
        <v>0</v>
      </c>
      <c r="C10" s="473">
        <f>SUM(C11:C13)</f>
        <v>0</v>
      </c>
      <c r="D10" s="473">
        <f t="shared" ref="D10:J10" si="0">SUM(D11:D13)</f>
        <v>0</v>
      </c>
      <c r="E10" s="473">
        <f>SUM(E11:E13)</f>
        <v>0</v>
      </c>
      <c r="F10" s="473"/>
      <c r="G10" s="473">
        <f>SUM(G11:G13)</f>
        <v>0</v>
      </c>
      <c r="H10" s="473">
        <f>SUM(H11:H13)</f>
        <v>0</v>
      </c>
      <c r="I10" s="473">
        <f>SUM(I11:I13)</f>
        <v>0</v>
      </c>
      <c r="J10" s="473">
        <f t="shared" si="0"/>
        <v>0</v>
      </c>
      <c r="K10" s="505"/>
    </row>
    <row r="11" spans="1:21" ht="15.75" x14ac:dyDescent="0.2">
      <c r="A11" s="327" t="s">
        <v>102</v>
      </c>
      <c r="B11" s="474"/>
      <c r="C11" s="474"/>
      <c r="D11" s="474"/>
      <c r="E11" s="474"/>
      <c r="F11" s="474"/>
      <c r="G11" s="474"/>
      <c r="H11" s="474"/>
      <c r="I11" s="474"/>
      <c r="J11" s="474"/>
      <c r="K11" s="505"/>
    </row>
    <row r="12" spans="1:21" ht="15.75" x14ac:dyDescent="0.2">
      <c r="A12" s="327" t="s">
        <v>103</v>
      </c>
      <c r="B12" s="474"/>
      <c r="C12" s="474"/>
      <c r="D12" s="474"/>
      <c r="E12" s="474"/>
      <c r="F12" s="474"/>
      <c r="G12" s="474"/>
      <c r="H12" s="474"/>
      <c r="I12" s="474"/>
      <c r="J12" s="474"/>
      <c r="K12" s="505"/>
    </row>
    <row r="13" spans="1:21" ht="15.75" x14ac:dyDescent="0.2">
      <c r="A13" s="327" t="s">
        <v>104</v>
      </c>
      <c r="B13" s="474"/>
      <c r="C13" s="474"/>
      <c r="D13" s="474"/>
      <c r="E13" s="474"/>
      <c r="F13" s="474"/>
      <c r="G13" s="474"/>
      <c r="H13" s="474"/>
      <c r="I13" s="474"/>
      <c r="J13" s="474"/>
      <c r="K13" s="505"/>
    </row>
    <row r="14" spans="1:21" ht="15.75" x14ac:dyDescent="0.2">
      <c r="A14" s="327" t="s">
        <v>105</v>
      </c>
      <c r="B14" s="473">
        <f>SUM(B15:B16)</f>
        <v>237</v>
      </c>
      <c r="C14" s="473">
        <v>58124.82</v>
      </c>
      <c r="D14" s="473">
        <f>SUM(D15:D16)</f>
        <v>0</v>
      </c>
      <c r="E14" s="473">
        <f>SUM(E15:E16)</f>
        <v>0</v>
      </c>
      <c r="F14" s="473"/>
      <c r="G14" s="473">
        <f>SUM(G15:G16)</f>
        <v>0</v>
      </c>
      <c r="H14" s="473">
        <v>14531.2</v>
      </c>
      <c r="I14" s="473">
        <f>SUM(I15:I16)</f>
        <v>237</v>
      </c>
      <c r="J14" s="473">
        <f>SUM(J15:J16)</f>
        <v>43593.619999999995</v>
      </c>
      <c r="K14" s="505"/>
      <c r="U14" s="316">
        <v>237</v>
      </c>
    </row>
    <row r="15" spans="1:21" ht="15.75" x14ac:dyDescent="0.2">
      <c r="A15" s="327" t="s">
        <v>106</v>
      </c>
      <c r="B15" s="474">
        <v>0</v>
      </c>
      <c r="C15" s="474"/>
      <c r="D15" s="474"/>
      <c r="E15" s="474"/>
      <c r="F15" s="474"/>
      <c r="G15" s="474"/>
      <c r="H15" s="474"/>
      <c r="I15" s="474">
        <v>0</v>
      </c>
      <c r="J15" s="474">
        <v>0</v>
      </c>
      <c r="K15" s="505"/>
    </row>
    <row r="16" spans="1:21" ht="15.75" x14ac:dyDescent="0.2">
      <c r="A16" s="327" t="s">
        <v>107</v>
      </c>
      <c r="B16" s="474">
        <v>237</v>
      </c>
      <c r="C16" s="474">
        <v>58124.82</v>
      </c>
      <c r="D16" s="474"/>
      <c r="E16" s="474"/>
      <c r="F16" s="474"/>
      <c r="G16" s="474">
        <v>0</v>
      </c>
      <c r="H16" s="474">
        <v>14531.2</v>
      </c>
      <c r="I16" s="474">
        <f>B16-F16</f>
        <v>237</v>
      </c>
      <c r="J16" s="474">
        <f>C16-H16</f>
        <v>43593.619999999995</v>
      </c>
      <c r="K16" s="505"/>
    </row>
    <row r="17" spans="1:11" ht="15.75" x14ac:dyDescent="0.2">
      <c r="A17" s="327" t="s">
        <v>108</v>
      </c>
      <c r="B17" s="473">
        <f>SUM(B18:B19,B22,B23)</f>
        <v>2</v>
      </c>
      <c r="C17" s="473">
        <f>SUM(C18:C19,C22,C23)</f>
        <v>379.76</v>
      </c>
      <c r="D17" s="473">
        <f t="shared" ref="D17:J17" si="1">SUM(D18:D19,D22,D23)</f>
        <v>0</v>
      </c>
      <c r="E17" s="473">
        <f>SUM(E18:E19,E22,E23)</f>
        <v>0</v>
      </c>
      <c r="F17" s="473"/>
      <c r="G17" s="473">
        <f>SUM(G18:G19,G22,G23)</f>
        <v>0</v>
      </c>
      <c r="H17" s="473">
        <v>94.93</v>
      </c>
      <c r="I17" s="473">
        <f>SUM(I18:I19,I22,I23)</f>
        <v>2</v>
      </c>
      <c r="J17" s="473">
        <f t="shared" si="1"/>
        <v>284.83</v>
      </c>
      <c r="K17" s="505"/>
    </row>
    <row r="18" spans="1:11" ht="15.75" x14ac:dyDescent="0.2">
      <c r="A18" s="327" t="s">
        <v>109</v>
      </c>
      <c r="B18" s="474"/>
      <c r="C18" s="474"/>
      <c r="D18" s="474"/>
      <c r="E18" s="474"/>
      <c r="F18" s="474"/>
      <c r="G18" s="474"/>
      <c r="H18" s="474"/>
      <c r="I18" s="474"/>
      <c r="J18" s="474"/>
      <c r="K18" s="505"/>
    </row>
    <row r="19" spans="1:11" ht="15.75" x14ac:dyDescent="0.2">
      <c r="A19" s="327" t="s">
        <v>110</v>
      </c>
      <c r="B19" s="473">
        <f>SUM(B20:B21)</f>
        <v>2</v>
      </c>
      <c r="C19" s="473">
        <f>SUM(C20:C21)</f>
        <v>379.76</v>
      </c>
      <c r="D19" s="473">
        <f t="shared" ref="D19:J19" si="2">SUM(D20:D21)</f>
        <v>0</v>
      </c>
      <c r="E19" s="473">
        <f>SUM(E20:E21)</f>
        <v>0</v>
      </c>
      <c r="F19" s="473"/>
      <c r="G19" s="473">
        <f>SUM(G20:G21)</f>
        <v>0</v>
      </c>
      <c r="H19" s="473">
        <v>94.93</v>
      </c>
      <c r="I19" s="473">
        <f>SUM(I20:I21)</f>
        <v>2</v>
      </c>
      <c r="J19" s="473">
        <f t="shared" si="2"/>
        <v>284.83</v>
      </c>
      <c r="K19" s="505"/>
    </row>
    <row r="20" spans="1:11" ht="15.75" x14ac:dyDescent="0.2">
      <c r="A20" s="327" t="s">
        <v>111</v>
      </c>
      <c r="B20" s="474"/>
      <c r="C20" s="474"/>
      <c r="D20" s="474"/>
      <c r="E20" s="474"/>
      <c r="F20" s="474"/>
      <c r="G20" s="474"/>
      <c r="H20" s="474"/>
      <c r="I20" s="474"/>
      <c r="J20" s="474"/>
      <c r="K20" s="505"/>
    </row>
    <row r="21" spans="1:11" ht="15.75" x14ac:dyDescent="0.2">
      <c r="A21" s="327" t="s">
        <v>112</v>
      </c>
      <c r="B21" s="474">
        <v>2</v>
      </c>
      <c r="C21" s="474">
        <v>379.76</v>
      </c>
      <c r="D21" s="474"/>
      <c r="E21" s="474"/>
      <c r="F21" s="474"/>
      <c r="G21" s="474"/>
      <c r="H21" s="474">
        <v>94.93</v>
      </c>
      <c r="I21" s="474">
        <v>2</v>
      </c>
      <c r="J21" s="474">
        <f>C21-H21</f>
        <v>284.83</v>
      </c>
      <c r="K21" s="505"/>
    </row>
    <row r="22" spans="1:11" ht="15.75" x14ac:dyDescent="0.2">
      <c r="A22" s="327" t="s">
        <v>113</v>
      </c>
      <c r="B22" s="474"/>
      <c r="C22" s="474"/>
      <c r="D22" s="474"/>
      <c r="E22" s="474"/>
      <c r="F22" s="474"/>
      <c r="G22" s="474"/>
      <c r="H22" s="474"/>
      <c r="I22" s="474"/>
      <c r="J22" s="474"/>
      <c r="K22" s="505"/>
    </row>
    <row r="23" spans="1:11" ht="15.75" x14ac:dyDescent="0.2">
      <c r="A23" s="327" t="s">
        <v>114</v>
      </c>
      <c r="B23" s="474"/>
      <c r="C23" s="474"/>
      <c r="D23" s="474"/>
      <c r="E23" s="474"/>
      <c r="F23" s="474"/>
      <c r="G23" s="474"/>
      <c r="H23" s="474"/>
      <c r="I23" s="474"/>
      <c r="J23" s="474"/>
      <c r="K23" s="505"/>
    </row>
    <row r="24" spans="1:11" ht="15.75" x14ac:dyDescent="0.2">
      <c r="A24" s="326" t="s">
        <v>115</v>
      </c>
      <c r="B24" s="78">
        <f>SUM(B25:B31)</f>
        <v>11321</v>
      </c>
      <c r="C24" s="78" t="s">
        <v>1551</v>
      </c>
      <c r="D24" s="78">
        <f t="shared" ref="D24:J24" si="3">SUM(D25:D31)</f>
        <v>0</v>
      </c>
      <c r="E24" s="78">
        <f t="shared" si="3"/>
        <v>0</v>
      </c>
      <c r="F24" s="78">
        <f t="shared" si="3"/>
        <v>0</v>
      </c>
      <c r="G24" s="78">
        <f t="shared" si="3"/>
        <v>0</v>
      </c>
      <c r="H24" s="78">
        <f t="shared" si="3"/>
        <v>0</v>
      </c>
      <c r="I24" s="78">
        <f t="shared" si="3"/>
        <v>11321</v>
      </c>
      <c r="J24" s="78">
        <f t="shared" si="3"/>
        <v>13250.08</v>
      </c>
      <c r="K24" s="505"/>
    </row>
    <row r="25" spans="1:11" ht="15.75" x14ac:dyDescent="0.2">
      <c r="A25" s="327" t="s">
        <v>510</v>
      </c>
      <c r="B25" s="474"/>
      <c r="C25" s="474"/>
      <c r="D25" s="474"/>
      <c r="E25" s="474"/>
      <c r="F25" s="474"/>
      <c r="G25" s="474"/>
      <c r="H25" s="474"/>
      <c r="I25" s="474"/>
      <c r="J25" s="474"/>
      <c r="K25" s="505"/>
    </row>
    <row r="26" spans="1:11" ht="15.75" x14ac:dyDescent="0.2">
      <c r="A26" s="327" t="s">
        <v>239</v>
      </c>
      <c r="B26" s="474"/>
      <c r="C26" s="474"/>
      <c r="D26" s="474"/>
      <c r="E26" s="474"/>
      <c r="F26" s="474"/>
      <c r="G26" s="474"/>
      <c r="H26" s="474"/>
      <c r="I26" s="474"/>
      <c r="J26" s="474"/>
      <c r="K26" s="505"/>
    </row>
    <row r="27" spans="1:11" ht="15.75" x14ac:dyDescent="0.2">
      <c r="A27" s="327" t="s">
        <v>240</v>
      </c>
      <c r="B27" s="474"/>
      <c r="C27" s="474"/>
      <c r="D27" s="474"/>
      <c r="E27" s="474"/>
      <c r="F27" s="474"/>
      <c r="G27" s="474"/>
      <c r="H27" s="474"/>
      <c r="I27" s="474"/>
      <c r="J27" s="474"/>
      <c r="K27" s="505"/>
    </row>
    <row r="28" spans="1:11" ht="31.5" x14ac:dyDescent="0.2">
      <c r="A28" s="327" t="s">
        <v>241</v>
      </c>
      <c r="B28" s="474"/>
      <c r="C28" s="474"/>
      <c r="D28" s="474"/>
      <c r="E28" s="474"/>
      <c r="F28" s="474"/>
      <c r="G28" s="474"/>
      <c r="H28" s="474"/>
      <c r="I28" s="474"/>
      <c r="J28" s="474"/>
      <c r="K28" s="505"/>
    </row>
    <row r="29" spans="1:11" ht="15.75" x14ac:dyDescent="0.2">
      <c r="A29" s="327" t="s">
        <v>242</v>
      </c>
      <c r="B29" s="474"/>
      <c r="C29" s="474"/>
      <c r="D29" s="474"/>
      <c r="E29" s="474"/>
      <c r="F29" s="474"/>
      <c r="G29" s="474"/>
      <c r="H29" s="474"/>
      <c r="I29" s="474"/>
      <c r="J29" s="474"/>
      <c r="K29" s="505"/>
    </row>
    <row r="30" spans="1:11" ht="15.75" x14ac:dyDescent="0.2">
      <c r="A30" s="327" t="s">
        <v>243</v>
      </c>
      <c r="B30" s="474"/>
      <c r="C30" s="474"/>
      <c r="D30" s="474"/>
      <c r="E30" s="474"/>
      <c r="F30" s="474"/>
      <c r="G30" s="474"/>
      <c r="H30" s="474"/>
      <c r="I30" s="474"/>
      <c r="J30" s="474"/>
      <c r="K30" s="505"/>
    </row>
    <row r="31" spans="1:11" ht="15.75" x14ac:dyDescent="0.2">
      <c r="A31" s="327" t="s">
        <v>244</v>
      </c>
      <c r="B31" s="474">
        <v>11321</v>
      </c>
      <c r="C31" s="474">
        <v>13250.08</v>
      </c>
      <c r="D31" s="474"/>
      <c r="E31" s="474"/>
      <c r="F31" s="474"/>
      <c r="G31" s="474"/>
      <c r="H31" s="474"/>
      <c r="I31" s="474">
        <f>B31+D31-F31</f>
        <v>11321</v>
      </c>
      <c r="J31" s="474">
        <f>C31+E31-G31</f>
        <v>13250.08</v>
      </c>
      <c r="K31" s="505"/>
    </row>
    <row r="32" spans="1:11" ht="15.75" x14ac:dyDescent="0.2">
      <c r="A32" s="326" t="s">
        <v>116</v>
      </c>
      <c r="B32" s="78">
        <f>SUM(B33:B35)</f>
        <v>0</v>
      </c>
      <c r="C32" s="78">
        <f>SUM(C33:C35)</f>
        <v>0</v>
      </c>
      <c r="D32" s="78">
        <f t="shared" ref="D32:J32" si="4">SUM(D33:D35)</f>
        <v>0</v>
      </c>
      <c r="E32" s="78">
        <f>SUM(E33:E35)</f>
        <v>0</v>
      </c>
      <c r="F32" s="78">
        <f t="shared" si="4"/>
        <v>0</v>
      </c>
      <c r="G32" s="78">
        <f>SUM(G33:G35)</f>
        <v>0</v>
      </c>
      <c r="H32" s="78">
        <f>SUM(H33:H35)</f>
        <v>0</v>
      </c>
      <c r="I32" s="78">
        <f>SUM(I33:I35)</f>
        <v>0</v>
      </c>
      <c r="J32" s="78">
        <f t="shared" si="4"/>
        <v>0</v>
      </c>
      <c r="K32" s="505"/>
    </row>
    <row r="33" spans="1:11" ht="15.75" x14ac:dyDescent="0.2">
      <c r="A33" s="327" t="s">
        <v>245</v>
      </c>
      <c r="B33" s="474"/>
      <c r="C33" s="474"/>
      <c r="D33" s="474"/>
      <c r="E33" s="474"/>
      <c r="F33" s="474"/>
      <c r="G33" s="474"/>
      <c r="H33" s="474"/>
      <c r="I33" s="474"/>
      <c r="J33" s="474"/>
      <c r="K33" s="505"/>
    </row>
    <row r="34" spans="1:11" ht="15.75" x14ac:dyDescent="0.2">
      <c r="A34" s="327" t="s">
        <v>246</v>
      </c>
      <c r="B34" s="474"/>
      <c r="C34" s="474"/>
      <c r="D34" s="474"/>
      <c r="E34" s="474"/>
      <c r="F34" s="474"/>
      <c r="G34" s="474"/>
      <c r="H34" s="474"/>
      <c r="I34" s="474"/>
      <c r="J34" s="474"/>
      <c r="K34" s="505"/>
    </row>
    <row r="35" spans="1:11" ht="15.75" x14ac:dyDescent="0.2">
      <c r="A35" s="327" t="s">
        <v>247</v>
      </c>
      <c r="B35" s="474"/>
      <c r="C35" s="474"/>
      <c r="D35" s="474"/>
      <c r="E35" s="474"/>
      <c r="F35" s="474"/>
      <c r="G35" s="474"/>
      <c r="H35" s="474"/>
      <c r="I35" s="474"/>
      <c r="J35" s="474"/>
      <c r="K35" s="505"/>
    </row>
    <row r="36" spans="1:11" ht="15.75" x14ac:dyDescent="0.2">
      <c r="A36" s="326" t="s">
        <v>117</v>
      </c>
      <c r="B36" s="78">
        <f t="shared" ref="B36:J36" si="5">SUM(B37:B39,B42)</f>
        <v>0</v>
      </c>
      <c r="C36" s="78">
        <f t="shared" si="5"/>
        <v>0</v>
      </c>
      <c r="D36" s="78">
        <f t="shared" si="5"/>
        <v>0</v>
      </c>
      <c r="E36" s="78">
        <f t="shared" si="5"/>
        <v>0</v>
      </c>
      <c r="F36" s="78">
        <f t="shared" si="5"/>
        <v>0</v>
      </c>
      <c r="G36" s="78">
        <f t="shared" si="5"/>
        <v>0</v>
      </c>
      <c r="H36" s="78">
        <f t="shared" si="5"/>
        <v>0</v>
      </c>
      <c r="I36" s="78">
        <f t="shared" si="5"/>
        <v>0</v>
      </c>
      <c r="J36" s="78">
        <f t="shared" si="5"/>
        <v>0</v>
      </c>
      <c r="K36" s="505"/>
    </row>
    <row r="37" spans="1:11" ht="15.75" x14ac:dyDescent="0.2">
      <c r="A37" s="327" t="s">
        <v>118</v>
      </c>
      <c r="B37" s="474"/>
      <c r="C37" s="474"/>
      <c r="D37" s="474"/>
      <c r="E37" s="474"/>
      <c r="F37" s="474"/>
      <c r="G37" s="474"/>
      <c r="H37" s="474"/>
      <c r="I37" s="474"/>
      <c r="J37" s="474"/>
      <c r="K37" s="505"/>
    </row>
    <row r="38" spans="1:11" ht="15.75" x14ac:dyDescent="0.2">
      <c r="A38" s="327" t="s">
        <v>119</v>
      </c>
      <c r="B38" s="474"/>
      <c r="C38" s="474"/>
      <c r="D38" s="474"/>
      <c r="E38" s="474"/>
      <c r="F38" s="474"/>
      <c r="G38" s="474"/>
      <c r="H38" s="474"/>
      <c r="I38" s="474"/>
      <c r="J38" s="474"/>
      <c r="K38" s="505"/>
    </row>
    <row r="39" spans="1:11" ht="15.75" x14ac:dyDescent="0.2">
      <c r="A39" s="327" t="s">
        <v>120</v>
      </c>
      <c r="B39" s="473">
        <f t="shared" ref="B39:J39" si="6">SUM(B40:B41)</f>
        <v>0</v>
      </c>
      <c r="C39" s="473">
        <f t="shared" si="6"/>
        <v>0</v>
      </c>
      <c r="D39" s="473">
        <f t="shared" si="6"/>
        <v>0</v>
      </c>
      <c r="E39" s="473">
        <f t="shared" si="6"/>
        <v>0</v>
      </c>
      <c r="F39" s="473">
        <f t="shared" si="6"/>
        <v>0</v>
      </c>
      <c r="G39" s="473">
        <f t="shared" si="6"/>
        <v>0</v>
      </c>
      <c r="H39" s="473">
        <f t="shared" si="6"/>
        <v>0</v>
      </c>
      <c r="I39" s="473">
        <f t="shared" si="6"/>
        <v>0</v>
      </c>
      <c r="J39" s="473">
        <f t="shared" si="6"/>
        <v>0</v>
      </c>
      <c r="K39" s="505"/>
    </row>
    <row r="40" spans="1:11" ht="31.5" x14ac:dyDescent="0.2">
      <c r="A40" s="327" t="s">
        <v>373</v>
      </c>
      <c r="B40" s="474"/>
      <c r="C40" s="474"/>
      <c r="D40" s="474"/>
      <c r="E40" s="474"/>
      <c r="F40" s="474"/>
      <c r="G40" s="474"/>
      <c r="H40" s="474"/>
      <c r="I40" s="474"/>
      <c r="J40" s="474"/>
      <c r="K40" s="505"/>
    </row>
    <row r="41" spans="1:11" ht="15.75" x14ac:dyDescent="0.2">
      <c r="A41" s="327" t="s">
        <v>121</v>
      </c>
      <c r="B41" s="474"/>
      <c r="C41" s="474"/>
      <c r="D41" s="474"/>
      <c r="E41" s="474"/>
      <c r="F41" s="474"/>
      <c r="G41" s="474"/>
      <c r="H41" s="474"/>
      <c r="I41" s="474"/>
      <c r="J41" s="474"/>
      <c r="K41" s="505"/>
    </row>
    <row r="42" spans="1:11" ht="15.75" x14ac:dyDescent="0.2">
      <c r="A42" s="327" t="s">
        <v>122</v>
      </c>
      <c r="B42" s="474"/>
      <c r="C42" s="474"/>
      <c r="D42" s="474"/>
      <c r="E42" s="474"/>
      <c r="F42" s="474"/>
      <c r="G42" s="474"/>
      <c r="H42" s="474"/>
      <c r="I42" s="474"/>
      <c r="J42" s="474"/>
      <c r="K42" s="505"/>
    </row>
    <row r="43" spans="1:11" ht="15.75" x14ac:dyDescent="0.2">
      <c r="A43" s="328"/>
      <c r="B43" s="328"/>
      <c r="C43" s="328"/>
      <c r="D43" s="328"/>
      <c r="E43" s="328"/>
      <c r="F43" s="328"/>
      <c r="G43" s="328"/>
      <c r="H43" s="328"/>
      <c r="I43" s="328"/>
      <c r="J43" s="328"/>
    </row>
    <row r="44" spans="1:11" s="311" customFormat="1" x14ac:dyDescent="0.2"/>
    <row r="45" spans="1:11" s="311" customFormat="1" x14ac:dyDescent="0.2">
      <c r="A45" s="316"/>
    </row>
    <row r="46" spans="1:11" s="2" customFormat="1" ht="15.75" x14ac:dyDescent="0.35">
      <c r="A46" s="68" t="s">
        <v>93</v>
      </c>
      <c r="D46" s="267"/>
    </row>
    <row r="47" spans="1:11" s="2" customFormat="1" ht="15.75" x14ac:dyDescent="0.35">
      <c r="D47" s="273"/>
      <c r="E47" s="273"/>
      <c r="F47" s="273"/>
      <c r="G47" s="273"/>
      <c r="I47" s="273"/>
    </row>
    <row r="48" spans="1:11" s="2" customFormat="1" ht="15.75" x14ac:dyDescent="0.35">
      <c r="B48" s="67"/>
      <c r="C48" s="67"/>
      <c r="F48" s="67"/>
      <c r="G48" s="319"/>
      <c r="H48" s="67"/>
      <c r="I48" s="273"/>
      <c r="J48" s="273"/>
    </row>
    <row r="49" spans="1:10" s="2" customFormat="1" ht="15.75" x14ac:dyDescent="0.35">
      <c r="B49" s="66" t="s">
        <v>248</v>
      </c>
      <c r="F49" s="12" t="s">
        <v>253</v>
      </c>
      <c r="G49" s="320"/>
      <c r="I49" s="273"/>
      <c r="J49" s="273"/>
    </row>
    <row r="50" spans="1:10" s="2" customFormat="1" ht="15.75" x14ac:dyDescent="0.35">
      <c r="B50" s="62" t="s">
        <v>123</v>
      </c>
      <c r="F50" s="2" t="s">
        <v>249</v>
      </c>
      <c r="G50" s="273"/>
      <c r="I50" s="273"/>
      <c r="J50" s="273"/>
    </row>
    <row r="51" spans="1:10" s="273" customFormat="1" ht="15.75" x14ac:dyDescent="0.35">
      <c r="A51" s="2"/>
      <c r="B51" s="316"/>
      <c r="H51" s="316"/>
    </row>
    <row r="52" spans="1:10" s="2" customFormat="1" ht="15.75" x14ac:dyDescent="0.35">
      <c r="A52" s="11"/>
      <c r="B52" s="11"/>
      <c r="C52" s="11"/>
    </row>
    <row r="53" spans="1:10" ht="15.75" x14ac:dyDescent="0.2">
      <c r="A53" s="328"/>
      <c r="B53" s="328"/>
      <c r="C53" s="328"/>
      <c r="D53" s="328"/>
      <c r="E53" s="328"/>
      <c r="F53" s="328"/>
      <c r="G53" s="328"/>
      <c r="H53" s="328"/>
      <c r="I53" s="328"/>
      <c r="J53" s="328"/>
    </row>
  </sheetData>
  <mergeCells count="6">
    <mergeCell ref="B7:C7"/>
    <mergeCell ref="D7:E7"/>
    <mergeCell ref="F7:G7"/>
    <mergeCell ref="I7:J7"/>
    <mergeCell ref="I1:J1"/>
    <mergeCell ref="I2:J2"/>
  </mergeCells>
  <pageMargins left="0.25" right="0.25" top="0.75" bottom="0.75" header="0.3" footer="0.3"/>
  <pageSetup paperSize="9" scale="53"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L26"/>
  <sheetViews>
    <sheetView showGridLines="0" view="pageBreakPreview" zoomScale="80" zoomScaleNormal="100" zoomScaleSheetLayoutView="80" workbookViewId="0">
      <selection activeCell="K22" sqref="K22"/>
    </sheetView>
  </sheetViews>
  <sheetFormatPr defaultColWidth="9.140625" defaultRowHeight="12.75" x14ac:dyDescent="0.2"/>
  <cols>
    <col min="1" max="1" width="4.7109375" style="23" customWidth="1"/>
    <col min="2" max="2" width="24.28515625" style="23" customWidth="1"/>
    <col min="3" max="3" width="25.28515625" style="23" customWidth="1"/>
    <col min="4" max="4" width="20" style="23" customWidth="1"/>
    <col min="5" max="5" width="14.140625" style="22" customWidth="1"/>
    <col min="6" max="6" width="23.7109375" style="22" customWidth="1"/>
    <col min="7" max="7" width="19" style="22" customWidth="1"/>
    <col min="8" max="8" width="28" style="22" customWidth="1"/>
    <col min="9" max="9" width="1" style="22" customWidth="1"/>
    <col min="10" max="10" width="9.85546875" style="60" customWidth="1"/>
    <col min="11" max="11" width="12.7109375" style="60" customWidth="1"/>
    <col min="12" max="12" width="9.140625" style="61"/>
    <col min="13" max="16384" width="9.140625" style="23"/>
  </cols>
  <sheetData>
    <row r="1" spans="1:12" s="22" customFormat="1" ht="15.75" x14ac:dyDescent="0.2">
      <c r="A1" s="566" t="s">
        <v>474</v>
      </c>
      <c r="B1" s="566"/>
      <c r="C1" s="566"/>
      <c r="D1" s="566"/>
      <c r="E1" s="125"/>
      <c r="F1" s="125"/>
      <c r="G1" s="131"/>
      <c r="H1" s="96" t="s">
        <v>182</v>
      </c>
      <c r="I1" s="131"/>
      <c r="J1" s="63"/>
      <c r="K1" s="63"/>
      <c r="L1" s="63"/>
    </row>
    <row r="2" spans="1:12" s="22" customFormat="1" ht="15.75" x14ac:dyDescent="0.35">
      <c r="A2" s="100" t="s">
        <v>124</v>
      </c>
      <c r="B2" s="125"/>
      <c r="C2" s="125"/>
      <c r="D2" s="125">
        <v>10</v>
      </c>
      <c r="E2" s="125"/>
      <c r="F2" s="125"/>
      <c r="G2" s="132"/>
      <c r="H2" s="133" t="str">
        <f>'ფორმა N1'!M2</f>
        <v>01.01.2021/31.12.2021</v>
      </c>
      <c r="I2" s="132"/>
      <c r="J2" s="63"/>
      <c r="K2" s="63"/>
      <c r="L2" s="63"/>
    </row>
    <row r="3" spans="1:12" s="22" customFormat="1" ht="15.75" x14ac:dyDescent="0.2">
      <c r="A3" s="125"/>
      <c r="B3" s="125"/>
      <c r="C3" s="125"/>
      <c r="D3" s="125"/>
      <c r="E3" s="125"/>
      <c r="F3" s="125"/>
      <c r="G3" s="132"/>
      <c r="H3" s="128"/>
      <c r="I3" s="132"/>
      <c r="J3" s="63"/>
      <c r="K3" s="63"/>
      <c r="L3" s="63"/>
    </row>
    <row r="4" spans="1:12" s="2" customFormat="1" ht="15.75" x14ac:dyDescent="0.35">
      <c r="A4" s="72" t="str">
        <f>'ფორმა N2'!A4</f>
        <v>ანგარიშვალდებული პირის დასახელება:</v>
      </c>
      <c r="B4" s="72"/>
      <c r="C4" s="72"/>
      <c r="D4" s="72"/>
      <c r="E4" s="125"/>
      <c r="F4" s="125"/>
      <c r="G4" s="125"/>
      <c r="H4" s="125"/>
      <c r="I4" s="131"/>
      <c r="J4" s="60"/>
      <c r="K4" s="60"/>
      <c r="L4" s="22"/>
    </row>
    <row r="5" spans="1:12" s="2" customFormat="1" ht="15.75" x14ac:dyDescent="0.35">
      <c r="A5" s="112" t="str">
        <f>'ფორმა N1'!D4</f>
        <v>მპგ თავიუფალი დემოკრატები</v>
      </c>
      <c r="B5" s="113"/>
      <c r="C5" s="113"/>
      <c r="D5" s="113"/>
      <c r="E5" s="134"/>
      <c r="F5" s="135"/>
      <c r="G5" s="135"/>
      <c r="H5" s="135"/>
      <c r="I5" s="131"/>
      <c r="J5" s="60"/>
      <c r="K5" s="60"/>
      <c r="L5" s="12"/>
    </row>
    <row r="6" spans="1:12" s="22" customFormat="1" ht="13.5" x14ac:dyDescent="0.2">
      <c r="A6" s="129"/>
      <c r="B6" s="130"/>
      <c r="C6" s="130"/>
      <c r="D6" s="130"/>
      <c r="E6" s="125"/>
      <c r="F6" s="125"/>
      <c r="G6" s="125"/>
      <c r="H6" s="125"/>
      <c r="I6" s="131"/>
      <c r="J6" s="60"/>
      <c r="K6" s="60"/>
      <c r="L6" s="60"/>
    </row>
    <row r="7" spans="1:12" ht="31.5" x14ac:dyDescent="0.2">
      <c r="A7" s="122" t="s">
        <v>64</v>
      </c>
      <c r="B7" s="122" t="s">
        <v>339</v>
      </c>
      <c r="C7" s="123" t="s">
        <v>340</v>
      </c>
      <c r="D7" s="123" t="s">
        <v>216</v>
      </c>
      <c r="E7" s="123" t="s">
        <v>221</v>
      </c>
      <c r="F7" s="123" t="s">
        <v>222</v>
      </c>
      <c r="G7" s="123" t="s">
        <v>223</v>
      </c>
      <c r="H7" s="123" t="s">
        <v>224</v>
      </c>
      <c r="I7" s="131"/>
    </row>
    <row r="8" spans="1:12" ht="15.75" x14ac:dyDescent="0.2">
      <c r="A8" s="122">
        <v>1</v>
      </c>
      <c r="B8" s="122">
        <v>2</v>
      </c>
      <c r="C8" s="123">
        <v>3</v>
      </c>
      <c r="D8" s="122">
        <v>4</v>
      </c>
      <c r="E8" s="123">
        <v>5</v>
      </c>
      <c r="F8" s="122">
        <v>6</v>
      </c>
      <c r="G8" s="123">
        <v>7</v>
      </c>
      <c r="H8" s="123">
        <v>8</v>
      </c>
      <c r="I8" s="131"/>
    </row>
    <row r="9" spans="1:12" ht="18" x14ac:dyDescent="0.4">
      <c r="A9" s="64">
        <v>1</v>
      </c>
      <c r="B9" s="24"/>
      <c r="C9" s="24"/>
      <c r="D9" s="24"/>
      <c r="E9" s="24"/>
      <c r="F9" s="24"/>
      <c r="G9" s="140"/>
      <c r="H9" s="24"/>
      <c r="I9" s="131"/>
    </row>
    <row r="10" spans="1:12" ht="18" x14ac:dyDescent="0.4">
      <c r="A10" s="64">
        <v>2</v>
      </c>
      <c r="B10" s="24"/>
      <c r="C10" s="24"/>
      <c r="D10" s="24"/>
      <c r="E10" s="24"/>
      <c r="F10" s="24"/>
      <c r="G10" s="140"/>
      <c r="H10" s="24"/>
      <c r="I10" s="131"/>
    </row>
    <row r="11" spans="1:12" ht="18" x14ac:dyDescent="0.4">
      <c r="A11" s="64">
        <v>3</v>
      </c>
      <c r="B11" s="24"/>
      <c r="C11" s="24"/>
      <c r="D11" s="24"/>
      <c r="E11" s="24"/>
      <c r="F11" s="24"/>
      <c r="G11" s="140"/>
      <c r="H11" s="24"/>
      <c r="I11" s="131"/>
    </row>
    <row r="12" spans="1:12" ht="18" x14ac:dyDescent="0.4">
      <c r="A12" s="64">
        <v>4</v>
      </c>
      <c r="B12" s="24"/>
      <c r="C12" s="24"/>
      <c r="D12" s="24"/>
      <c r="E12" s="24"/>
      <c r="F12" s="24"/>
      <c r="G12" s="140"/>
      <c r="H12" s="24"/>
      <c r="I12" s="131"/>
    </row>
    <row r="13" spans="1:12" ht="18" x14ac:dyDescent="0.4">
      <c r="A13" s="64">
        <v>5</v>
      </c>
      <c r="B13" s="24"/>
      <c r="C13" s="24"/>
      <c r="D13" s="24"/>
      <c r="E13" s="24"/>
      <c r="F13" s="24"/>
      <c r="G13" s="140"/>
      <c r="H13" s="24"/>
      <c r="I13" s="131"/>
    </row>
    <row r="14" spans="1:12" ht="18" x14ac:dyDescent="0.4">
      <c r="A14" s="64">
        <v>6</v>
      </c>
      <c r="B14" s="24"/>
      <c r="C14" s="24"/>
      <c r="D14" s="24"/>
      <c r="E14" s="24"/>
      <c r="F14" s="24"/>
      <c r="G14" s="140"/>
      <c r="H14" s="24"/>
      <c r="I14" s="131"/>
    </row>
    <row r="15" spans="1:12" s="22" customFormat="1" ht="18" x14ac:dyDescent="0.4">
      <c r="A15" s="64">
        <v>7</v>
      </c>
      <c r="B15" s="24"/>
      <c r="C15" s="24"/>
      <c r="D15" s="24"/>
      <c r="E15" s="24"/>
      <c r="F15" s="24"/>
      <c r="G15" s="140"/>
      <c r="H15" s="24"/>
      <c r="I15" s="131"/>
      <c r="J15" s="60"/>
      <c r="K15" s="60"/>
      <c r="L15" s="60"/>
    </row>
    <row r="16" spans="1:12" s="22" customFormat="1" ht="18" x14ac:dyDescent="0.4">
      <c r="A16" s="64">
        <v>8</v>
      </c>
      <c r="B16" s="24"/>
      <c r="C16" s="24"/>
      <c r="D16" s="24"/>
      <c r="E16" s="24"/>
      <c r="F16" s="24"/>
      <c r="G16" s="140"/>
      <c r="H16" s="24"/>
      <c r="I16" s="131"/>
      <c r="J16" s="60"/>
      <c r="K16" s="60"/>
      <c r="L16" s="60"/>
    </row>
    <row r="17" spans="1:12" s="22" customFormat="1" ht="18" x14ac:dyDescent="0.4">
      <c r="A17" s="64">
        <v>9</v>
      </c>
      <c r="B17" s="24"/>
      <c r="C17" s="24"/>
      <c r="D17" s="24"/>
      <c r="E17" s="24"/>
      <c r="F17" s="24"/>
      <c r="G17" s="140"/>
      <c r="H17" s="24"/>
      <c r="I17" s="131"/>
      <c r="J17" s="60"/>
      <c r="K17" s="60"/>
      <c r="L17" s="60"/>
    </row>
    <row r="18" spans="1:12" s="22" customFormat="1" ht="18" x14ac:dyDescent="0.4">
      <c r="A18" s="64">
        <v>10</v>
      </c>
      <c r="B18" s="24"/>
      <c r="C18" s="24"/>
      <c r="D18" s="24"/>
      <c r="E18" s="24"/>
      <c r="F18" s="24"/>
      <c r="G18" s="140"/>
      <c r="H18" s="24"/>
      <c r="I18" s="131"/>
      <c r="J18" s="60"/>
      <c r="K18" s="60"/>
      <c r="L18" s="60"/>
    </row>
    <row r="19" spans="1:12" s="22" customFormat="1" x14ac:dyDescent="0.2">
      <c r="J19" s="60"/>
      <c r="K19" s="60"/>
      <c r="L19" s="60"/>
    </row>
    <row r="20" spans="1:12" s="22" customFormat="1" x14ac:dyDescent="0.2"/>
    <row r="21" spans="1:12" s="22" customFormat="1" x14ac:dyDescent="0.2">
      <c r="A21" s="23"/>
    </row>
    <row r="22" spans="1:12" s="2" customFormat="1" ht="15.75" x14ac:dyDescent="0.35">
      <c r="B22" s="68" t="s">
        <v>93</v>
      </c>
      <c r="E22" s="5"/>
    </row>
    <row r="23" spans="1:12" s="2" customFormat="1" ht="15.75" x14ac:dyDescent="0.35">
      <c r="C23" s="67"/>
      <c r="E23" s="67"/>
      <c r="F23" s="70"/>
      <c r="G23"/>
      <c r="H23"/>
      <c r="I23"/>
    </row>
    <row r="24" spans="1:12" s="2" customFormat="1" ht="15.75" x14ac:dyDescent="0.35">
      <c r="A24"/>
      <c r="C24" s="66" t="s">
        <v>248</v>
      </c>
      <c r="E24" s="12" t="s">
        <v>253</v>
      </c>
      <c r="F24" s="69"/>
      <c r="G24"/>
      <c r="H24"/>
      <c r="I24"/>
    </row>
    <row r="25" spans="1:12" s="2" customFormat="1" ht="15.75" x14ac:dyDescent="0.35">
      <c r="A25"/>
      <c r="C25" s="62" t="s">
        <v>123</v>
      </c>
      <c r="E25" s="2" t="s">
        <v>249</v>
      </c>
      <c r="F25"/>
      <c r="G25"/>
      <c r="H25"/>
      <c r="I25"/>
    </row>
    <row r="26" spans="1:12" customFormat="1" ht="15.75" x14ac:dyDescent="0.35">
      <c r="B26" s="2"/>
      <c r="C26" s="23"/>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18">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18"/>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46"/>
  <sheetViews>
    <sheetView showGridLines="0" view="pageBreakPreview" zoomScale="80" zoomScaleNormal="100" zoomScaleSheetLayoutView="80" workbookViewId="0">
      <selection activeCell="T27" sqref="T27"/>
    </sheetView>
  </sheetViews>
  <sheetFormatPr defaultColWidth="9.140625" defaultRowHeight="12.75" x14ac:dyDescent="0.2"/>
  <cols>
    <col min="1" max="1" width="4.7109375" style="316" customWidth="1"/>
    <col min="2" max="2" width="23.28515625" style="316" customWidth="1"/>
    <col min="3" max="4" width="17.7109375" style="316" customWidth="1"/>
    <col min="5" max="6" width="14.140625" style="311" customWidth="1"/>
    <col min="7" max="7" width="20.42578125" style="311" customWidth="1"/>
    <col min="8" max="8" width="23.7109375" style="311" customWidth="1"/>
    <col min="9" max="9" width="21.42578125" style="311" customWidth="1"/>
    <col min="10" max="10" width="1" style="321" customWidth="1"/>
    <col min="11" max="16384" width="9.140625" style="316"/>
  </cols>
  <sheetData>
    <row r="1" spans="1:12" s="311" customFormat="1" ht="15.75" x14ac:dyDescent="0.2">
      <c r="A1" s="566" t="s">
        <v>493</v>
      </c>
      <c r="B1" s="566"/>
      <c r="C1" s="566"/>
      <c r="D1" s="566"/>
      <c r="E1" s="566"/>
      <c r="F1" s="130"/>
      <c r="G1" s="130"/>
      <c r="H1" s="298"/>
      <c r="I1" s="268" t="s">
        <v>182</v>
      </c>
      <c r="J1" s="136"/>
    </row>
    <row r="2" spans="1:12" s="311" customFormat="1" ht="15.75" x14ac:dyDescent="0.35">
      <c r="A2" s="100" t="s">
        <v>124</v>
      </c>
      <c r="B2" s="130"/>
      <c r="C2" s="130"/>
      <c r="D2" s="130"/>
      <c r="E2" s="130"/>
      <c r="F2" s="130"/>
      <c r="G2" s="130"/>
      <c r="H2" s="298"/>
      <c r="I2" s="263" t="str">
        <f>'ფორმა N1'!M2</f>
        <v>01.01.2021/31.12.2021</v>
      </c>
      <c r="J2" s="136"/>
    </row>
    <row r="3" spans="1:12" s="311" customFormat="1" ht="15.75" x14ac:dyDescent="0.2">
      <c r="A3" s="130"/>
      <c r="B3" s="130"/>
      <c r="C3" s="130"/>
      <c r="D3" s="130"/>
      <c r="E3" s="130"/>
      <c r="F3" s="130"/>
      <c r="G3" s="130"/>
      <c r="H3" s="128"/>
      <c r="I3" s="128"/>
      <c r="J3" s="136"/>
    </row>
    <row r="4" spans="1:12" s="2" customFormat="1" ht="15.75" x14ac:dyDescent="0.35">
      <c r="A4" s="72" t="str">
        <f>'ფორმა N2'!A4</f>
        <v>ანგარიშვალდებული პირის დასახელება:</v>
      </c>
      <c r="B4" s="72"/>
      <c r="C4" s="72"/>
      <c r="D4" s="73"/>
      <c r="E4" s="299"/>
      <c r="F4" s="130"/>
      <c r="G4" s="130"/>
      <c r="H4" s="130"/>
      <c r="I4" s="299"/>
      <c r="J4" s="99"/>
      <c r="L4" s="311"/>
    </row>
    <row r="5" spans="1:12" s="2" customFormat="1" ht="15.75" x14ac:dyDescent="0.35">
      <c r="A5" s="112" t="str">
        <f>'ფორმა N1'!D4</f>
        <v>მპგ თავიუფალი დემოკრატები</v>
      </c>
      <c r="B5" s="113"/>
      <c r="C5" s="113"/>
      <c r="D5" s="113"/>
      <c r="E5" s="312"/>
      <c r="F5" s="313"/>
      <c r="G5" s="313"/>
      <c r="H5" s="313"/>
      <c r="I5" s="312"/>
      <c r="J5" s="99"/>
    </row>
    <row r="6" spans="1:12" s="311" customFormat="1" ht="13.5" x14ac:dyDescent="0.2">
      <c r="A6" s="129"/>
      <c r="B6" s="130"/>
      <c r="C6" s="130"/>
      <c r="D6" s="130"/>
      <c r="E6" s="130"/>
      <c r="F6" s="130"/>
      <c r="G6" s="130"/>
      <c r="H6" s="130"/>
      <c r="I6" s="130"/>
      <c r="J6" s="314"/>
    </row>
    <row r="7" spans="1:12" ht="31.5" x14ac:dyDescent="0.2">
      <c r="A7" s="302" t="s">
        <v>64</v>
      </c>
      <c r="B7" s="304" t="s">
        <v>229</v>
      </c>
      <c r="C7" s="303" t="s">
        <v>225</v>
      </c>
      <c r="D7" s="303" t="s">
        <v>226</v>
      </c>
      <c r="E7" s="303" t="s">
        <v>227</v>
      </c>
      <c r="F7" s="303" t="s">
        <v>228</v>
      </c>
      <c r="G7" s="303" t="s">
        <v>222</v>
      </c>
      <c r="H7" s="303" t="s">
        <v>223</v>
      </c>
      <c r="I7" s="303" t="s">
        <v>224</v>
      </c>
      <c r="J7" s="315"/>
    </row>
    <row r="8" spans="1:12" ht="15.75" x14ac:dyDescent="0.2">
      <c r="A8" s="304">
        <v>1</v>
      </c>
      <c r="B8" s="304">
        <v>2</v>
      </c>
      <c r="C8" s="303">
        <v>3</v>
      </c>
      <c r="D8" s="304">
        <v>4</v>
      </c>
      <c r="E8" s="303">
        <v>5</v>
      </c>
      <c r="F8" s="304">
        <v>6</v>
      </c>
      <c r="G8" s="303">
        <v>7</v>
      </c>
      <c r="H8" s="304">
        <v>8</v>
      </c>
      <c r="I8" s="303">
        <v>9</v>
      </c>
      <c r="J8" s="315"/>
    </row>
    <row r="9" spans="1:12" ht="18" x14ac:dyDescent="0.4">
      <c r="A9" s="305">
        <v>1</v>
      </c>
      <c r="B9" s="306"/>
      <c r="C9" s="306"/>
      <c r="D9" s="306"/>
      <c r="E9" s="306"/>
      <c r="F9" s="306"/>
      <c r="G9" s="306"/>
      <c r="H9" s="317"/>
      <c r="I9" s="306"/>
      <c r="J9" s="315"/>
    </row>
    <row r="10" spans="1:12" ht="18" x14ac:dyDescent="0.4">
      <c r="A10" s="305">
        <v>2</v>
      </c>
      <c r="B10" s="306"/>
      <c r="C10" s="306"/>
      <c r="D10" s="306"/>
      <c r="E10" s="306"/>
      <c r="F10" s="306"/>
      <c r="G10" s="306"/>
      <c r="H10" s="317"/>
      <c r="I10" s="306"/>
      <c r="J10" s="315"/>
    </row>
    <row r="11" spans="1:12" ht="18" x14ac:dyDescent="0.4">
      <c r="A11" s="305">
        <v>3</v>
      </c>
      <c r="B11" s="306"/>
      <c r="C11" s="306"/>
      <c r="D11" s="306"/>
      <c r="E11" s="306"/>
      <c r="F11" s="306"/>
      <c r="G11" s="306"/>
      <c r="H11" s="317"/>
      <c r="I11" s="306"/>
      <c r="J11" s="315"/>
    </row>
    <row r="12" spans="1:12" ht="18" x14ac:dyDescent="0.4">
      <c r="A12" s="305">
        <v>4</v>
      </c>
      <c r="B12" s="306"/>
      <c r="C12" s="306"/>
      <c r="D12" s="306"/>
      <c r="E12" s="306"/>
      <c r="F12" s="306"/>
      <c r="G12" s="306"/>
      <c r="H12" s="317"/>
      <c r="I12" s="306"/>
      <c r="J12" s="315"/>
    </row>
    <row r="13" spans="1:12" ht="18" x14ac:dyDescent="0.4">
      <c r="A13" s="305">
        <v>5</v>
      </c>
      <c r="B13" s="306"/>
      <c r="C13" s="306"/>
      <c r="D13" s="306"/>
      <c r="E13" s="306"/>
      <c r="F13" s="306"/>
      <c r="G13" s="306"/>
      <c r="H13" s="317"/>
      <c r="I13" s="306"/>
      <c r="J13" s="315"/>
    </row>
    <row r="14" spans="1:12" ht="18" x14ac:dyDescent="0.4">
      <c r="A14" s="305">
        <v>6</v>
      </c>
      <c r="B14" s="306"/>
      <c r="C14" s="306"/>
      <c r="D14" s="306"/>
      <c r="E14" s="306"/>
      <c r="F14" s="306"/>
      <c r="G14" s="306"/>
      <c r="H14" s="317"/>
      <c r="I14" s="306"/>
      <c r="J14" s="315"/>
    </row>
    <row r="15" spans="1:12" s="311" customFormat="1" ht="18" x14ac:dyDescent="0.4">
      <c r="A15" s="305">
        <v>7</v>
      </c>
      <c r="B15" s="306"/>
      <c r="C15" s="306"/>
      <c r="D15" s="306"/>
      <c r="E15" s="306"/>
      <c r="F15" s="306"/>
      <c r="G15" s="306"/>
      <c r="H15" s="317"/>
      <c r="I15" s="306"/>
      <c r="J15" s="314"/>
    </row>
    <row r="16" spans="1:12" s="311" customFormat="1" ht="18" x14ac:dyDescent="0.4">
      <c r="A16" s="305">
        <v>8</v>
      </c>
      <c r="B16" s="306"/>
      <c r="C16" s="306"/>
      <c r="D16" s="306"/>
      <c r="E16" s="306"/>
      <c r="F16" s="306"/>
      <c r="G16" s="306"/>
      <c r="H16" s="317"/>
      <c r="I16" s="306"/>
      <c r="J16" s="314"/>
    </row>
    <row r="17" spans="1:10" s="311" customFormat="1" ht="18" x14ac:dyDescent="0.4">
      <c r="A17" s="305">
        <v>9</v>
      </c>
      <c r="B17" s="306"/>
      <c r="C17" s="306"/>
      <c r="D17" s="306"/>
      <c r="E17" s="306"/>
      <c r="F17" s="306"/>
      <c r="G17" s="306"/>
      <c r="H17" s="317"/>
      <c r="I17" s="306"/>
      <c r="J17" s="314"/>
    </row>
    <row r="18" spans="1:10" s="311" customFormat="1" ht="18" x14ac:dyDescent="0.4">
      <c r="A18" s="305">
        <v>10</v>
      </c>
      <c r="B18" s="306"/>
      <c r="C18" s="306"/>
      <c r="D18" s="306"/>
      <c r="E18" s="306"/>
      <c r="F18" s="306"/>
      <c r="G18" s="306"/>
      <c r="H18" s="317"/>
      <c r="I18" s="306"/>
      <c r="J18" s="314"/>
    </row>
    <row r="19" spans="1:10" s="311" customFormat="1" ht="18" x14ac:dyDescent="0.4">
      <c r="A19" s="305">
        <v>11</v>
      </c>
      <c r="B19" s="306"/>
      <c r="C19" s="306"/>
      <c r="D19" s="306"/>
      <c r="E19" s="306"/>
      <c r="F19" s="306"/>
      <c r="G19" s="306"/>
      <c r="H19" s="317"/>
      <c r="I19" s="306"/>
      <c r="J19" s="314"/>
    </row>
    <row r="20" spans="1:10" s="311" customFormat="1" x14ac:dyDescent="0.2">
      <c r="J20" s="318"/>
    </row>
    <row r="21" spans="1:10" s="311" customFormat="1" x14ac:dyDescent="0.2"/>
    <row r="22" spans="1:10" s="311" customFormat="1" x14ac:dyDescent="0.2">
      <c r="A22" s="316"/>
    </row>
    <row r="23" spans="1:10" s="2" customFormat="1" ht="15.75" x14ac:dyDescent="0.35">
      <c r="B23" s="68" t="s">
        <v>93</v>
      </c>
      <c r="E23" s="267"/>
    </row>
    <row r="24" spans="1:10" s="2" customFormat="1" ht="15.75" x14ac:dyDescent="0.35">
      <c r="C24" s="67"/>
      <c r="E24" s="67"/>
      <c r="F24" s="319"/>
      <c r="G24" s="319"/>
      <c r="H24" s="273"/>
      <c r="I24" s="273"/>
    </row>
    <row r="25" spans="1:10" s="2" customFormat="1" ht="15.75" x14ac:dyDescent="0.35">
      <c r="A25" s="273"/>
      <c r="C25" s="66" t="s">
        <v>248</v>
      </c>
      <c r="E25" s="12" t="s">
        <v>253</v>
      </c>
      <c r="F25" s="320"/>
      <c r="G25" s="273"/>
      <c r="H25" s="273"/>
      <c r="I25" s="273"/>
    </row>
    <row r="26" spans="1:10" s="2" customFormat="1" ht="15.75" x14ac:dyDescent="0.35">
      <c r="A26" s="273"/>
      <c r="C26" s="62" t="s">
        <v>123</v>
      </c>
      <c r="E26" s="2" t="s">
        <v>249</v>
      </c>
      <c r="F26" s="273"/>
      <c r="G26" s="273"/>
      <c r="H26" s="273"/>
      <c r="I26" s="273"/>
    </row>
    <row r="27" spans="1:10" s="273" customFormat="1" ht="15.75" x14ac:dyDescent="0.35">
      <c r="B27" s="2"/>
      <c r="C27" s="316"/>
    </row>
    <row r="28" spans="1:10" s="273" customFormat="1" x14ac:dyDescent="0.2"/>
    <row r="29" spans="1:10" s="311" customFormat="1" x14ac:dyDescent="0.2">
      <c r="J29" s="318"/>
    </row>
    <row r="30" spans="1:10" s="311" customFormat="1" x14ac:dyDescent="0.2">
      <c r="J30" s="318"/>
    </row>
    <row r="31" spans="1:10" s="311" customFormat="1" x14ac:dyDescent="0.2">
      <c r="J31" s="318"/>
    </row>
    <row r="32" spans="1:10" s="311" customFormat="1" x14ac:dyDescent="0.2">
      <c r="J32" s="318"/>
    </row>
    <row r="33" spans="10:10" s="311" customFormat="1" x14ac:dyDescent="0.2">
      <c r="J33" s="318"/>
    </row>
    <row r="34" spans="10:10" s="311" customFormat="1" x14ac:dyDescent="0.2">
      <c r="J34" s="318"/>
    </row>
    <row r="35" spans="10:10" s="311" customFormat="1" x14ac:dyDescent="0.2">
      <c r="J35" s="318"/>
    </row>
    <row r="36" spans="10:10" s="311" customFormat="1" x14ac:dyDescent="0.2">
      <c r="J36" s="318"/>
    </row>
    <row r="37" spans="10:10" s="311" customFormat="1" x14ac:dyDescent="0.2">
      <c r="J37" s="318"/>
    </row>
    <row r="38" spans="10:10" s="311" customFormat="1" x14ac:dyDescent="0.2">
      <c r="J38" s="318"/>
    </row>
    <row r="39" spans="10:10" s="311" customFormat="1" x14ac:dyDescent="0.2">
      <c r="J39" s="318"/>
    </row>
    <row r="40" spans="10:10" s="311" customFormat="1" x14ac:dyDescent="0.2">
      <c r="J40" s="318"/>
    </row>
    <row r="41" spans="10:10" s="311" customFormat="1" x14ac:dyDescent="0.2">
      <c r="J41" s="318"/>
    </row>
    <row r="42" spans="10:10" s="311" customFormat="1" x14ac:dyDescent="0.2">
      <c r="J42" s="318"/>
    </row>
    <row r="43" spans="10:10" s="311" customFormat="1" x14ac:dyDescent="0.2">
      <c r="J43" s="318"/>
    </row>
    <row r="44" spans="10:10" s="311" customFormat="1" x14ac:dyDescent="0.2">
      <c r="J44" s="318"/>
    </row>
    <row r="45" spans="10:10" s="311" customFormat="1" x14ac:dyDescent="0.2">
      <c r="J45" s="318"/>
    </row>
    <row r="46" spans="10:10" s="311" customFormat="1" x14ac:dyDescent="0.2">
      <c r="J46" s="318"/>
    </row>
  </sheetData>
  <mergeCells count="1">
    <mergeCell ref="A1:E1"/>
  </mergeCells>
  <dataValidations count="1">
    <dataValidation allowBlank="1" showInputMessage="1" showErrorMessage="1" error="თვე/დღე/წელი" prompt="თვე/დღე/წელი" sqref="H9:H19"/>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6"/>
  <sheetViews>
    <sheetView view="pageBreakPreview" zoomScale="112" zoomScaleNormal="100" zoomScaleSheetLayoutView="112" workbookViewId="0">
      <selection activeCell="A26" sqref="A18:XFD26"/>
    </sheetView>
  </sheetViews>
  <sheetFormatPr defaultColWidth="9.140625" defaultRowHeight="12.75" x14ac:dyDescent="0.2"/>
  <cols>
    <col min="1" max="1" width="11.7109375" style="171" customWidth="1"/>
    <col min="2" max="2" width="21.5703125" style="171" customWidth="1"/>
    <col min="3" max="3" width="19.140625" style="171" customWidth="1"/>
    <col min="4" max="4" width="23.7109375" style="171" customWidth="1"/>
    <col min="5" max="6" width="16.5703125" style="171" bestFit="1" customWidth="1"/>
    <col min="7" max="7" width="17" style="171" customWidth="1"/>
    <col min="8" max="8" width="19" style="171" customWidth="1"/>
    <col min="9" max="9" width="24.42578125" style="171" customWidth="1"/>
    <col min="10" max="16384" width="9.140625" style="171"/>
  </cols>
  <sheetData>
    <row r="1" spans="1:13" s="273" customFormat="1" ht="15.75" x14ac:dyDescent="0.2">
      <c r="A1" s="566" t="s">
        <v>492</v>
      </c>
      <c r="B1" s="566"/>
      <c r="C1" s="566"/>
      <c r="D1" s="566"/>
      <c r="E1" s="566"/>
      <c r="F1" s="130"/>
      <c r="G1" s="130"/>
      <c r="H1" s="298"/>
      <c r="I1" s="74" t="s">
        <v>94</v>
      </c>
    </row>
    <row r="2" spans="1:13" s="273" customFormat="1" ht="15.75" x14ac:dyDescent="0.35">
      <c r="A2" s="100" t="s">
        <v>124</v>
      </c>
      <c r="B2" s="130"/>
      <c r="C2" s="130"/>
      <c r="D2" s="130"/>
      <c r="E2" s="130"/>
      <c r="F2" s="130"/>
      <c r="G2" s="130"/>
      <c r="H2" s="298"/>
      <c r="I2" s="263" t="str">
        <f>'ფორმა N1'!M2</f>
        <v>01.01.2021/31.12.2021</v>
      </c>
    </row>
    <row r="3" spans="1:13" s="273" customFormat="1" ht="15.75" x14ac:dyDescent="0.2">
      <c r="A3" s="130"/>
      <c r="B3" s="130"/>
      <c r="C3" s="130"/>
      <c r="D3" s="130"/>
      <c r="E3" s="130"/>
      <c r="F3" s="130"/>
      <c r="G3" s="130"/>
      <c r="H3" s="128"/>
      <c r="I3" s="128"/>
      <c r="M3" s="171"/>
    </row>
    <row r="4" spans="1:13" s="273" customFormat="1" ht="15.75" x14ac:dyDescent="0.35">
      <c r="A4" s="72" t="str">
        <f>'ფორმა N2'!A4</f>
        <v>ანგარიშვალდებული პირის დასახელება:</v>
      </c>
      <c r="B4" s="72"/>
      <c r="C4" s="72"/>
      <c r="D4" s="130"/>
      <c r="E4" s="130"/>
      <c r="F4" s="130"/>
      <c r="G4" s="130"/>
      <c r="H4" s="130"/>
      <c r="I4" s="299"/>
    </row>
    <row r="5" spans="1:13" ht="15.75" x14ac:dyDescent="0.35">
      <c r="A5" s="166" t="str">
        <f>'ფორმა N1'!D4</f>
        <v>მპგ თავიუფალი დემოკრატები</v>
      </c>
      <c r="B5" s="76"/>
      <c r="C5" s="76"/>
      <c r="D5" s="300"/>
      <c r="E5" s="300"/>
      <c r="F5" s="300"/>
      <c r="G5" s="300"/>
      <c r="H5" s="300"/>
      <c r="I5" s="301"/>
    </row>
    <row r="6" spans="1:13" s="273" customFormat="1" ht="13.5" x14ac:dyDescent="0.2">
      <c r="A6" s="129"/>
      <c r="B6" s="130"/>
      <c r="C6" s="130"/>
      <c r="D6" s="130"/>
      <c r="E6" s="130"/>
      <c r="F6" s="130"/>
      <c r="G6" s="130"/>
      <c r="H6" s="130"/>
      <c r="I6" s="130"/>
    </row>
    <row r="7" spans="1:13" s="273" customFormat="1" ht="78.75" x14ac:dyDescent="0.2">
      <c r="A7" s="302" t="s">
        <v>64</v>
      </c>
      <c r="B7" s="303" t="s">
        <v>341</v>
      </c>
      <c r="C7" s="303" t="s">
        <v>342</v>
      </c>
      <c r="D7" s="303" t="s">
        <v>346</v>
      </c>
      <c r="E7" s="303" t="s">
        <v>347</v>
      </c>
      <c r="F7" s="303" t="s">
        <v>343</v>
      </c>
      <c r="G7" s="303" t="s">
        <v>344</v>
      </c>
      <c r="H7" s="303" t="s">
        <v>354</v>
      </c>
      <c r="I7" s="303" t="s">
        <v>345</v>
      </c>
    </row>
    <row r="8" spans="1:13" s="273" customFormat="1" ht="15.75" x14ac:dyDescent="0.2">
      <c r="A8" s="304">
        <v>1</v>
      </c>
      <c r="B8" s="304">
        <v>2</v>
      </c>
      <c r="C8" s="303">
        <v>3</v>
      </c>
      <c r="D8" s="304">
        <v>6</v>
      </c>
      <c r="E8" s="303">
        <v>7</v>
      </c>
      <c r="F8" s="304">
        <v>8</v>
      </c>
      <c r="G8" s="304">
        <v>9</v>
      </c>
      <c r="H8" s="304">
        <v>10</v>
      </c>
      <c r="I8" s="303">
        <v>11</v>
      </c>
    </row>
    <row r="9" spans="1:13" s="273" customFormat="1" ht="15.75" x14ac:dyDescent="0.2">
      <c r="A9" s="305">
        <v>1</v>
      </c>
      <c r="B9" s="306"/>
      <c r="C9" s="306"/>
      <c r="D9" s="306"/>
      <c r="E9" s="306"/>
      <c r="F9" s="307"/>
      <c r="G9" s="307"/>
      <c r="H9" s="307"/>
      <c r="I9" s="306"/>
    </row>
    <row r="10" spans="1:13" s="273" customFormat="1" ht="15.75" x14ac:dyDescent="0.2">
      <c r="A10" s="305">
        <v>2</v>
      </c>
      <c r="B10" s="306"/>
      <c r="C10" s="306"/>
      <c r="D10" s="306"/>
      <c r="E10" s="306"/>
      <c r="F10" s="307"/>
      <c r="G10" s="307"/>
      <c r="H10" s="307"/>
      <c r="I10" s="306"/>
    </row>
    <row r="11" spans="1:13" s="273" customFormat="1" ht="15.75" x14ac:dyDescent="0.2">
      <c r="A11" s="305">
        <v>3</v>
      </c>
      <c r="B11" s="306"/>
      <c r="C11" s="306"/>
      <c r="D11" s="306"/>
      <c r="E11" s="306"/>
      <c r="F11" s="307"/>
      <c r="G11" s="307"/>
      <c r="H11" s="307"/>
      <c r="I11" s="306"/>
    </row>
    <row r="12" spans="1:13" s="273" customFormat="1" ht="15.75" x14ac:dyDescent="0.2">
      <c r="A12" s="305">
        <v>4</v>
      </c>
      <c r="B12" s="306"/>
      <c r="C12" s="306"/>
      <c r="D12" s="306"/>
      <c r="E12" s="306"/>
      <c r="F12" s="307"/>
      <c r="G12" s="307"/>
      <c r="H12" s="307"/>
      <c r="I12" s="306"/>
    </row>
    <row r="13" spans="1:13" s="273" customFormat="1" ht="15.75" x14ac:dyDescent="0.2">
      <c r="A13" s="305">
        <v>5</v>
      </c>
      <c r="B13" s="306"/>
      <c r="C13" s="306"/>
      <c r="D13" s="306"/>
      <c r="E13" s="306"/>
      <c r="F13" s="307"/>
      <c r="G13" s="307"/>
      <c r="H13" s="307"/>
      <c r="I13" s="306"/>
    </row>
    <row r="14" spans="1:13" s="273" customFormat="1" ht="15.75" x14ac:dyDescent="0.2">
      <c r="A14" s="305">
        <v>6</v>
      </c>
      <c r="B14" s="306"/>
      <c r="C14" s="306"/>
      <c r="D14" s="306"/>
      <c r="E14" s="306"/>
      <c r="F14" s="307"/>
      <c r="G14" s="307"/>
      <c r="H14" s="307"/>
      <c r="I14" s="306"/>
    </row>
    <row r="15" spans="1:13" s="273" customFormat="1" ht="15.75" x14ac:dyDescent="0.2">
      <c r="A15" s="305">
        <v>7</v>
      </c>
      <c r="B15" s="306"/>
      <c r="C15" s="306"/>
      <c r="D15" s="306"/>
      <c r="E15" s="306"/>
      <c r="F15" s="307"/>
      <c r="G15" s="307"/>
      <c r="H15" s="307"/>
      <c r="I15" s="306"/>
    </row>
    <row r="16" spans="1:13" s="273" customFormat="1" ht="15.75" x14ac:dyDescent="0.2">
      <c r="A16" s="305">
        <v>8</v>
      </c>
      <c r="B16" s="306"/>
      <c r="C16" s="306"/>
      <c r="D16" s="306"/>
      <c r="E16" s="306"/>
      <c r="F16" s="307"/>
      <c r="G16" s="307"/>
      <c r="H16" s="307"/>
      <c r="I16" s="306"/>
    </row>
    <row r="17" spans="1:9" s="273" customFormat="1" ht="15.75" x14ac:dyDescent="0.2">
      <c r="A17" s="305">
        <v>9</v>
      </c>
      <c r="B17" s="306"/>
      <c r="C17" s="306"/>
      <c r="D17" s="306"/>
      <c r="E17" s="306"/>
      <c r="F17" s="307"/>
      <c r="G17" s="307"/>
      <c r="H17" s="307"/>
      <c r="I17" s="306"/>
    </row>
    <row r="18" spans="1:9" s="273" customFormat="1" ht="15.75" x14ac:dyDescent="0.2">
      <c r="A18" s="305" t="s">
        <v>258</v>
      </c>
      <c r="B18" s="306"/>
      <c r="C18" s="306"/>
      <c r="D18" s="306"/>
      <c r="E18" s="306"/>
      <c r="F18" s="307"/>
      <c r="G18" s="307"/>
      <c r="H18" s="307"/>
      <c r="I18" s="306"/>
    </row>
    <row r="19" spans="1:9" x14ac:dyDescent="0.2">
      <c r="A19" s="308"/>
      <c r="B19" s="308"/>
      <c r="C19" s="308"/>
      <c r="D19" s="308"/>
      <c r="E19" s="308"/>
      <c r="F19" s="308"/>
      <c r="G19" s="308"/>
      <c r="H19" s="308"/>
      <c r="I19" s="308"/>
    </row>
    <row r="20" spans="1:9" x14ac:dyDescent="0.2">
      <c r="A20" s="308"/>
      <c r="B20" s="308"/>
      <c r="C20" s="308"/>
      <c r="D20" s="308"/>
      <c r="E20" s="308"/>
      <c r="F20" s="308"/>
      <c r="G20" s="308"/>
      <c r="H20" s="308"/>
      <c r="I20" s="308"/>
    </row>
    <row r="21" spans="1:9" x14ac:dyDescent="0.2">
      <c r="A21" s="309"/>
      <c r="B21" s="308"/>
      <c r="C21" s="308"/>
      <c r="D21" s="308"/>
      <c r="E21" s="308"/>
      <c r="F21" s="308"/>
      <c r="G21" s="308"/>
      <c r="H21" s="308"/>
      <c r="I21" s="308"/>
    </row>
    <row r="22" spans="1:9" ht="15.75" x14ac:dyDescent="0.35">
      <c r="A22" s="146"/>
      <c r="B22" s="148" t="s">
        <v>93</v>
      </c>
      <c r="C22" s="146"/>
      <c r="D22" s="146"/>
      <c r="E22" s="149"/>
      <c r="F22" s="146"/>
      <c r="G22" s="146"/>
      <c r="H22" s="146"/>
      <c r="I22" s="146"/>
    </row>
    <row r="23" spans="1:9" ht="15.75" x14ac:dyDescent="0.35">
      <c r="A23" s="146"/>
      <c r="B23" s="146"/>
      <c r="C23" s="150"/>
      <c r="D23" s="146"/>
      <c r="F23" s="150"/>
      <c r="G23" s="310"/>
    </row>
    <row r="24" spans="1:9" ht="15.75" x14ac:dyDescent="0.35">
      <c r="B24" s="146"/>
      <c r="C24" s="151" t="s">
        <v>248</v>
      </c>
      <c r="D24" s="146"/>
      <c r="F24" s="152" t="s">
        <v>253</v>
      </c>
    </row>
    <row r="25" spans="1:9" ht="15.75" x14ac:dyDescent="0.35">
      <c r="B25" s="146"/>
      <c r="C25" s="153" t="s">
        <v>123</v>
      </c>
      <c r="D25" s="146"/>
      <c r="F25" s="146" t="s">
        <v>249</v>
      </c>
    </row>
    <row r="26" spans="1:9" ht="15.75" x14ac:dyDescent="0.35">
      <c r="B26" s="146"/>
      <c r="C26" s="153"/>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5"/>
  <sheetViews>
    <sheetView view="pageBreakPreview" zoomScale="80" zoomScaleNormal="100" zoomScaleSheetLayoutView="80" workbookViewId="0">
      <selection activeCell="G503" sqref="G503"/>
    </sheetView>
  </sheetViews>
  <sheetFormatPr defaultRowHeight="15.75" x14ac:dyDescent="0.35"/>
  <cols>
    <col min="1" max="1" width="10" style="146" customWidth="1"/>
    <col min="2" max="2" width="20.28515625" style="146" customWidth="1"/>
    <col min="3" max="3" width="30" style="146" customWidth="1"/>
    <col min="4" max="4" width="29" style="146" customWidth="1"/>
    <col min="5" max="5" width="22.5703125" style="146" customWidth="1"/>
    <col min="6" max="6" width="20" style="146" customWidth="1"/>
    <col min="7" max="7" width="29.28515625" style="146" customWidth="1"/>
    <col min="8" max="8" width="27.140625" style="146" customWidth="1"/>
    <col min="9" max="9" width="26.42578125" style="146" customWidth="1"/>
    <col min="10" max="10" width="0.5703125" style="146" customWidth="1"/>
    <col min="11" max="16384" width="9.140625" style="146"/>
  </cols>
  <sheetData>
    <row r="1" spans="1:10" x14ac:dyDescent="0.35">
      <c r="A1" s="71" t="s">
        <v>564</v>
      </c>
      <c r="B1" s="72"/>
      <c r="C1" s="72"/>
      <c r="D1" s="72"/>
      <c r="E1" s="72"/>
      <c r="F1" s="72"/>
      <c r="G1" s="72"/>
      <c r="H1" s="72"/>
      <c r="I1" s="445" t="s">
        <v>182</v>
      </c>
      <c r="J1" s="144"/>
    </row>
    <row r="2" spans="1:10" x14ac:dyDescent="0.35">
      <c r="A2" s="72" t="s">
        <v>124</v>
      </c>
      <c r="B2" s="72"/>
      <c r="C2" s="72"/>
      <c r="D2" s="72"/>
      <c r="E2" s="72"/>
      <c r="F2" s="72"/>
      <c r="G2" s="72"/>
      <c r="H2" s="72"/>
      <c r="I2" s="145" t="str">
        <f>'[3]ფორმა N1'!L2</f>
        <v>01/01/2020-31/12/2020</v>
      </c>
      <c r="J2" s="144"/>
    </row>
    <row r="3" spans="1:10" x14ac:dyDescent="0.35">
      <c r="A3" s="72"/>
      <c r="B3" s="72"/>
      <c r="C3" s="72"/>
      <c r="D3" s="72"/>
      <c r="E3" s="72"/>
      <c r="F3" s="72"/>
      <c r="G3" s="72"/>
      <c r="H3" s="72"/>
      <c r="I3" s="97"/>
      <c r="J3" s="144"/>
    </row>
    <row r="4" spans="1:10" x14ac:dyDescent="0.35">
      <c r="A4" s="73" t="str">
        <f>'[2]ფორმა N2'!A4</f>
        <v>ანგარიშვალდებული პირის დასახელება:</v>
      </c>
      <c r="B4" s="72"/>
      <c r="C4" s="72"/>
      <c r="D4" s="72"/>
      <c r="E4" s="72"/>
      <c r="F4" s="72"/>
      <c r="G4" s="72"/>
      <c r="H4" s="72"/>
      <c r="I4" s="72"/>
      <c r="J4" s="99"/>
    </row>
    <row r="5" spans="1:10" x14ac:dyDescent="0.35">
      <c r="A5" s="166" t="str">
        <f>'[3]ფორმა N1'!A5</f>
        <v>მპგ თავისუფალი დემოკრტები</v>
      </c>
      <c r="B5" s="166"/>
      <c r="C5" s="166"/>
      <c r="D5" s="166"/>
      <c r="E5" s="166"/>
      <c r="F5" s="166"/>
      <c r="G5" s="166"/>
      <c r="H5" s="166"/>
      <c r="I5" s="166"/>
      <c r="J5" s="152"/>
    </row>
    <row r="6" spans="1:10" x14ac:dyDescent="0.35">
      <c r="A6" s="73"/>
      <c r="B6" s="72"/>
      <c r="C6" s="72"/>
      <c r="D6" s="72"/>
      <c r="E6" s="72"/>
      <c r="F6" s="72"/>
      <c r="G6" s="72"/>
      <c r="H6" s="72"/>
      <c r="I6" s="72"/>
      <c r="J6" s="99"/>
    </row>
    <row r="7" spans="1:10" x14ac:dyDescent="0.35">
      <c r="A7" s="72"/>
      <c r="B7" s="72"/>
      <c r="C7" s="72"/>
      <c r="D7" s="72"/>
      <c r="E7" s="72"/>
      <c r="F7" s="72"/>
      <c r="G7" s="72"/>
      <c r="H7" s="72"/>
      <c r="I7" s="72"/>
      <c r="J7" s="100"/>
    </row>
    <row r="8" spans="1:10" ht="63.75" customHeight="1" x14ac:dyDescent="0.35">
      <c r="A8" s="476" t="s">
        <v>64</v>
      </c>
      <c r="B8" s="477" t="s">
        <v>337</v>
      </c>
      <c r="C8" s="478" t="s">
        <v>374</v>
      </c>
      <c r="D8" s="478" t="s">
        <v>375</v>
      </c>
      <c r="E8" s="478" t="s">
        <v>338</v>
      </c>
      <c r="F8" s="478" t="s">
        <v>351</v>
      </c>
      <c r="G8" s="478" t="s">
        <v>352</v>
      </c>
      <c r="H8" s="478" t="s">
        <v>376</v>
      </c>
      <c r="I8" s="479" t="s">
        <v>353</v>
      </c>
      <c r="J8" s="100"/>
    </row>
    <row r="9" spans="1:10" x14ac:dyDescent="0.35">
      <c r="A9" s="480">
        <v>1</v>
      </c>
      <c r="B9" s="481" t="s">
        <v>565</v>
      </c>
      <c r="C9" s="482" t="s">
        <v>566</v>
      </c>
      <c r="D9" s="483" t="s">
        <v>567</v>
      </c>
      <c r="E9" s="484" t="s">
        <v>568</v>
      </c>
      <c r="F9" s="485">
        <v>100</v>
      </c>
      <c r="G9" s="485">
        <v>100</v>
      </c>
      <c r="H9" s="485"/>
      <c r="I9" s="486">
        <v>100</v>
      </c>
      <c r="J9" s="100"/>
    </row>
    <row r="10" spans="1:10" x14ac:dyDescent="0.35">
      <c r="A10" s="480">
        <v>2</v>
      </c>
      <c r="B10" s="481" t="s">
        <v>565</v>
      </c>
      <c r="C10" s="482" t="s">
        <v>569</v>
      </c>
      <c r="D10" s="483" t="s">
        <v>570</v>
      </c>
      <c r="E10" s="484" t="s">
        <v>568</v>
      </c>
      <c r="F10" s="485">
        <v>125</v>
      </c>
      <c r="G10" s="485">
        <v>125</v>
      </c>
      <c r="H10" s="485"/>
      <c r="I10" s="485">
        <v>125</v>
      </c>
      <c r="J10" s="100"/>
    </row>
    <row r="11" spans="1:10" x14ac:dyDescent="0.35">
      <c r="A11" s="480">
        <v>3</v>
      </c>
      <c r="B11" s="481" t="s">
        <v>565</v>
      </c>
      <c r="C11" s="482" t="s">
        <v>571</v>
      </c>
      <c r="D11" s="483" t="s">
        <v>572</v>
      </c>
      <c r="E11" s="484" t="s">
        <v>568</v>
      </c>
      <c r="F11" s="485">
        <v>125</v>
      </c>
      <c r="G11" s="485">
        <v>125</v>
      </c>
      <c r="H11" s="485"/>
      <c r="I11" s="485">
        <v>125</v>
      </c>
      <c r="J11" s="100"/>
    </row>
    <row r="12" spans="1:10" x14ac:dyDescent="0.35">
      <c r="A12" s="480">
        <v>4</v>
      </c>
      <c r="B12" s="481" t="s">
        <v>573</v>
      </c>
      <c r="C12" s="482" t="s">
        <v>574</v>
      </c>
      <c r="D12" s="483" t="s">
        <v>575</v>
      </c>
      <c r="E12" s="484" t="s">
        <v>568</v>
      </c>
      <c r="F12" s="485">
        <v>125</v>
      </c>
      <c r="G12" s="485">
        <v>125</v>
      </c>
      <c r="H12" s="485"/>
      <c r="I12" s="485">
        <v>125</v>
      </c>
      <c r="J12" s="100"/>
    </row>
    <row r="13" spans="1:10" x14ac:dyDescent="0.35">
      <c r="A13" s="480">
        <v>5</v>
      </c>
      <c r="B13" s="481" t="s">
        <v>573</v>
      </c>
      <c r="C13" s="482" t="s">
        <v>576</v>
      </c>
      <c r="D13" s="483" t="s">
        <v>577</v>
      </c>
      <c r="E13" s="484" t="s">
        <v>568</v>
      </c>
      <c r="F13" s="485">
        <v>125</v>
      </c>
      <c r="G13" s="485">
        <v>125</v>
      </c>
      <c r="H13" s="485"/>
      <c r="I13" s="485">
        <v>125</v>
      </c>
      <c r="J13" s="100"/>
    </row>
    <row r="14" spans="1:10" x14ac:dyDescent="0.35">
      <c r="A14" s="480">
        <v>6</v>
      </c>
      <c r="B14" s="481" t="s">
        <v>565</v>
      </c>
      <c r="C14" s="482" t="s">
        <v>578</v>
      </c>
      <c r="D14" s="483" t="s">
        <v>579</v>
      </c>
      <c r="E14" s="484" t="s">
        <v>568</v>
      </c>
      <c r="F14" s="485">
        <v>125</v>
      </c>
      <c r="G14" s="485">
        <v>125</v>
      </c>
      <c r="H14" s="485"/>
      <c r="I14" s="485">
        <v>125</v>
      </c>
      <c r="J14" s="100"/>
    </row>
    <row r="15" spans="1:10" x14ac:dyDescent="0.35">
      <c r="A15" s="480">
        <v>7</v>
      </c>
      <c r="B15" s="481" t="s">
        <v>565</v>
      </c>
      <c r="C15" s="482" t="s">
        <v>580</v>
      </c>
      <c r="D15" s="483" t="s">
        <v>581</v>
      </c>
      <c r="E15" s="484" t="s">
        <v>568</v>
      </c>
      <c r="F15" s="485">
        <v>100</v>
      </c>
      <c r="G15" s="485">
        <v>100</v>
      </c>
      <c r="H15" s="485"/>
      <c r="I15" s="485">
        <v>100</v>
      </c>
      <c r="J15" s="100"/>
    </row>
    <row r="16" spans="1:10" x14ac:dyDescent="0.35">
      <c r="A16" s="480">
        <v>8</v>
      </c>
      <c r="B16" s="481" t="s">
        <v>565</v>
      </c>
      <c r="C16" s="482" t="s">
        <v>582</v>
      </c>
      <c r="D16" s="483" t="s">
        <v>583</v>
      </c>
      <c r="E16" s="484" t="s">
        <v>568</v>
      </c>
      <c r="F16" s="485">
        <v>100</v>
      </c>
      <c r="G16" s="485">
        <v>100</v>
      </c>
      <c r="H16" s="485"/>
      <c r="I16" s="485">
        <v>100</v>
      </c>
      <c r="J16" s="100"/>
    </row>
    <row r="17" spans="1:10" x14ac:dyDescent="0.35">
      <c r="A17" s="480">
        <v>9</v>
      </c>
      <c r="B17" s="481" t="s">
        <v>565</v>
      </c>
      <c r="C17" s="482" t="s">
        <v>584</v>
      </c>
      <c r="D17" s="483" t="s">
        <v>585</v>
      </c>
      <c r="E17" s="484" t="s">
        <v>568</v>
      </c>
      <c r="F17" s="485">
        <v>100</v>
      </c>
      <c r="G17" s="485">
        <v>100</v>
      </c>
      <c r="H17" s="485"/>
      <c r="I17" s="485">
        <v>100</v>
      </c>
      <c r="J17" s="100"/>
    </row>
    <row r="18" spans="1:10" x14ac:dyDescent="0.35">
      <c r="A18" s="480">
        <v>10</v>
      </c>
      <c r="B18" s="481" t="s">
        <v>565</v>
      </c>
      <c r="C18" s="482" t="s">
        <v>586</v>
      </c>
      <c r="D18" s="483" t="s">
        <v>587</v>
      </c>
      <c r="E18" s="484" t="s">
        <v>568</v>
      </c>
      <c r="F18" s="485">
        <v>100</v>
      </c>
      <c r="G18" s="485">
        <v>100</v>
      </c>
      <c r="H18" s="485"/>
      <c r="I18" s="485">
        <v>100</v>
      </c>
      <c r="J18" s="100"/>
    </row>
    <row r="19" spans="1:10" x14ac:dyDescent="0.35">
      <c r="A19" s="480">
        <v>11</v>
      </c>
      <c r="B19" s="481" t="s">
        <v>565</v>
      </c>
      <c r="C19" s="482" t="s">
        <v>588</v>
      </c>
      <c r="D19" s="483" t="s">
        <v>589</v>
      </c>
      <c r="E19" s="484" t="s">
        <v>568</v>
      </c>
      <c r="F19" s="485">
        <v>125</v>
      </c>
      <c r="G19" s="485">
        <v>125</v>
      </c>
      <c r="H19" s="485"/>
      <c r="I19" s="485">
        <v>125</v>
      </c>
      <c r="J19" s="100"/>
    </row>
    <row r="20" spans="1:10" x14ac:dyDescent="0.35">
      <c r="A20" s="480">
        <v>12</v>
      </c>
      <c r="B20" s="481" t="s">
        <v>565</v>
      </c>
      <c r="C20" s="482" t="s">
        <v>590</v>
      </c>
      <c r="D20" s="483" t="s">
        <v>591</v>
      </c>
      <c r="E20" s="484" t="s">
        <v>568</v>
      </c>
      <c r="F20" s="485">
        <v>125</v>
      </c>
      <c r="G20" s="485">
        <v>125</v>
      </c>
      <c r="H20" s="485"/>
      <c r="I20" s="485">
        <v>125</v>
      </c>
      <c r="J20" s="100"/>
    </row>
    <row r="21" spans="1:10" x14ac:dyDescent="0.35">
      <c r="A21" s="480">
        <v>13</v>
      </c>
      <c r="B21" s="481" t="s">
        <v>573</v>
      </c>
      <c r="C21" s="482" t="s">
        <v>592</v>
      </c>
      <c r="D21" s="483" t="s">
        <v>593</v>
      </c>
      <c r="E21" s="484" t="s">
        <v>568</v>
      </c>
      <c r="F21" s="485">
        <v>100</v>
      </c>
      <c r="G21" s="485">
        <v>100</v>
      </c>
      <c r="H21" s="485"/>
      <c r="I21" s="485">
        <v>100</v>
      </c>
      <c r="J21" s="100"/>
    </row>
    <row r="22" spans="1:10" x14ac:dyDescent="0.35">
      <c r="A22" s="480">
        <v>14</v>
      </c>
      <c r="B22" s="481" t="s">
        <v>565</v>
      </c>
      <c r="C22" s="482" t="s">
        <v>594</v>
      </c>
      <c r="D22" s="483" t="s">
        <v>595</v>
      </c>
      <c r="E22" s="484" t="s">
        <v>568</v>
      </c>
      <c r="F22" s="485">
        <v>100</v>
      </c>
      <c r="G22" s="485">
        <v>100</v>
      </c>
      <c r="H22" s="485"/>
      <c r="I22" s="485">
        <v>100</v>
      </c>
      <c r="J22" s="100"/>
    </row>
    <row r="23" spans="1:10" x14ac:dyDescent="0.35">
      <c r="A23" s="480">
        <v>15</v>
      </c>
      <c r="B23" s="481" t="s">
        <v>565</v>
      </c>
      <c r="C23" s="482" t="s">
        <v>596</v>
      </c>
      <c r="D23" s="483" t="s">
        <v>597</v>
      </c>
      <c r="E23" s="484" t="s">
        <v>568</v>
      </c>
      <c r="F23" s="485">
        <v>100</v>
      </c>
      <c r="G23" s="485">
        <v>100</v>
      </c>
      <c r="H23" s="485"/>
      <c r="I23" s="485">
        <v>100</v>
      </c>
      <c r="J23" s="100"/>
    </row>
    <row r="24" spans="1:10" x14ac:dyDescent="0.35">
      <c r="A24" s="480">
        <v>16</v>
      </c>
      <c r="B24" s="481" t="s">
        <v>565</v>
      </c>
      <c r="C24" s="482" t="s">
        <v>598</v>
      </c>
      <c r="D24" s="483" t="s">
        <v>599</v>
      </c>
      <c r="E24" s="484" t="s">
        <v>568</v>
      </c>
      <c r="F24" s="485">
        <v>100</v>
      </c>
      <c r="G24" s="485">
        <v>100</v>
      </c>
      <c r="H24" s="485"/>
      <c r="I24" s="485">
        <v>100</v>
      </c>
      <c r="J24" s="100"/>
    </row>
    <row r="25" spans="1:10" x14ac:dyDescent="0.35">
      <c r="A25" s="480">
        <v>17</v>
      </c>
      <c r="B25" s="481" t="s">
        <v>600</v>
      </c>
      <c r="C25" s="482" t="s">
        <v>601</v>
      </c>
      <c r="D25" s="483" t="s">
        <v>602</v>
      </c>
      <c r="E25" s="484" t="s">
        <v>568</v>
      </c>
      <c r="F25" s="485">
        <v>125</v>
      </c>
      <c r="G25" s="485">
        <v>125</v>
      </c>
      <c r="H25" s="485"/>
      <c r="I25" s="485">
        <v>125</v>
      </c>
      <c r="J25" s="100"/>
    </row>
    <row r="26" spans="1:10" x14ac:dyDescent="0.35">
      <c r="A26" s="480">
        <v>18</v>
      </c>
      <c r="B26" s="481" t="s">
        <v>565</v>
      </c>
      <c r="C26" s="482" t="s">
        <v>603</v>
      </c>
      <c r="D26" s="483" t="s">
        <v>604</v>
      </c>
      <c r="E26" s="484" t="s">
        <v>568</v>
      </c>
      <c r="F26" s="485">
        <v>100</v>
      </c>
      <c r="G26" s="485">
        <v>100</v>
      </c>
      <c r="H26" s="485"/>
      <c r="I26" s="485">
        <v>100</v>
      </c>
      <c r="J26" s="100"/>
    </row>
    <row r="27" spans="1:10" x14ac:dyDescent="0.35">
      <c r="A27" s="480">
        <v>19</v>
      </c>
      <c r="B27" s="481" t="s">
        <v>565</v>
      </c>
      <c r="C27" s="482" t="s">
        <v>605</v>
      </c>
      <c r="D27" s="483" t="s">
        <v>606</v>
      </c>
      <c r="E27" s="484" t="s">
        <v>568</v>
      </c>
      <c r="F27" s="485">
        <v>100</v>
      </c>
      <c r="G27" s="485">
        <v>100</v>
      </c>
      <c r="H27" s="485"/>
      <c r="I27" s="485">
        <v>100</v>
      </c>
      <c r="J27" s="100"/>
    </row>
    <row r="28" spans="1:10" x14ac:dyDescent="0.35">
      <c r="A28" s="480">
        <v>20</v>
      </c>
      <c r="B28" s="481" t="s">
        <v>565</v>
      </c>
      <c r="C28" s="482" t="s">
        <v>607</v>
      </c>
      <c r="D28" s="483" t="s">
        <v>608</v>
      </c>
      <c r="E28" s="484" t="s">
        <v>568</v>
      </c>
      <c r="F28" s="485">
        <v>100</v>
      </c>
      <c r="G28" s="485">
        <v>100</v>
      </c>
      <c r="H28" s="485"/>
      <c r="I28" s="485">
        <v>100</v>
      </c>
      <c r="J28" s="100"/>
    </row>
    <row r="29" spans="1:10" x14ac:dyDescent="0.35">
      <c r="A29" s="480">
        <v>21</v>
      </c>
      <c r="B29" s="481" t="s">
        <v>565</v>
      </c>
      <c r="C29" s="482" t="s">
        <v>609</v>
      </c>
      <c r="D29" s="483" t="s">
        <v>610</v>
      </c>
      <c r="E29" s="484" t="s">
        <v>568</v>
      </c>
      <c r="F29" s="485">
        <v>100</v>
      </c>
      <c r="G29" s="485">
        <v>100</v>
      </c>
      <c r="H29" s="485"/>
      <c r="I29" s="485">
        <v>100</v>
      </c>
      <c r="J29" s="100"/>
    </row>
    <row r="30" spans="1:10" x14ac:dyDescent="0.35">
      <c r="A30" s="480">
        <v>22</v>
      </c>
      <c r="B30" s="481" t="s">
        <v>565</v>
      </c>
      <c r="C30" s="482" t="s">
        <v>611</v>
      </c>
      <c r="D30" s="483" t="s">
        <v>612</v>
      </c>
      <c r="E30" s="484" t="s">
        <v>568</v>
      </c>
      <c r="F30" s="485">
        <v>100</v>
      </c>
      <c r="G30" s="485">
        <v>100</v>
      </c>
      <c r="H30" s="485"/>
      <c r="I30" s="485">
        <v>100</v>
      </c>
      <c r="J30" s="100"/>
    </row>
    <row r="31" spans="1:10" x14ac:dyDescent="0.35">
      <c r="A31" s="480">
        <v>23</v>
      </c>
      <c r="B31" s="481" t="s">
        <v>573</v>
      </c>
      <c r="C31" s="482" t="s">
        <v>613</v>
      </c>
      <c r="D31" s="483" t="s">
        <v>614</v>
      </c>
      <c r="E31" s="484" t="s">
        <v>568</v>
      </c>
      <c r="F31" s="485">
        <v>100</v>
      </c>
      <c r="G31" s="485">
        <v>100</v>
      </c>
      <c r="H31" s="485"/>
      <c r="I31" s="485">
        <v>100</v>
      </c>
      <c r="J31" s="100"/>
    </row>
    <row r="32" spans="1:10" x14ac:dyDescent="0.35">
      <c r="A32" s="480">
        <v>24</v>
      </c>
      <c r="B32" s="481" t="s">
        <v>573</v>
      </c>
      <c r="C32" s="482" t="s">
        <v>615</v>
      </c>
      <c r="D32" s="483" t="s">
        <v>616</v>
      </c>
      <c r="E32" s="484" t="s">
        <v>568</v>
      </c>
      <c r="F32" s="485">
        <v>100</v>
      </c>
      <c r="G32" s="485">
        <v>100</v>
      </c>
      <c r="H32" s="485"/>
      <c r="I32" s="485">
        <v>100</v>
      </c>
      <c r="J32" s="100"/>
    </row>
    <row r="33" spans="1:12" x14ac:dyDescent="0.35">
      <c r="A33" s="480">
        <v>25</v>
      </c>
      <c r="B33" s="481" t="s">
        <v>573</v>
      </c>
      <c r="C33" s="482" t="s">
        <v>617</v>
      </c>
      <c r="D33" s="483" t="s">
        <v>618</v>
      </c>
      <c r="E33" s="484" t="s">
        <v>568</v>
      </c>
      <c r="F33" s="485">
        <v>100</v>
      </c>
      <c r="G33" s="485">
        <v>100</v>
      </c>
      <c r="H33" s="485"/>
      <c r="I33" s="485">
        <v>100</v>
      </c>
      <c r="J33" s="100"/>
    </row>
    <row r="34" spans="1:12" x14ac:dyDescent="0.35">
      <c r="A34" s="480">
        <v>26</v>
      </c>
      <c r="B34" s="481" t="s">
        <v>573</v>
      </c>
      <c r="C34" s="482" t="s">
        <v>619</v>
      </c>
      <c r="D34" s="483" t="s">
        <v>620</v>
      </c>
      <c r="E34" s="484" t="s">
        <v>568</v>
      </c>
      <c r="F34" s="485">
        <v>100</v>
      </c>
      <c r="G34" s="485">
        <v>100</v>
      </c>
      <c r="H34" s="485"/>
      <c r="I34" s="485">
        <v>100</v>
      </c>
      <c r="J34" s="100"/>
    </row>
    <row r="35" spans="1:12" x14ac:dyDescent="0.35">
      <c r="A35" s="480">
        <v>27</v>
      </c>
      <c r="B35" s="481" t="s">
        <v>621</v>
      </c>
      <c r="C35" s="482" t="s">
        <v>622</v>
      </c>
      <c r="D35" s="483" t="s">
        <v>623</v>
      </c>
      <c r="E35" s="484" t="s">
        <v>568</v>
      </c>
      <c r="F35" s="485">
        <v>100</v>
      </c>
      <c r="G35" s="485">
        <v>100</v>
      </c>
      <c r="H35" s="485"/>
      <c r="I35" s="485">
        <v>100</v>
      </c>
      <c r="J35" s="100"/>
    </row>
    <row r="36" spans="1:12" x14ac:dyDescent="0.35">
      <c r="A36" s="480">
        <v>28</v>
      </c>
      <c r="B36" s="481" t="s">
        <v>573</v>
      </c>
      <c r="C36" s="482" t="s">
        <v>624</v>
      </c>
      <c r="D36" s="483" t="s">
        <v>625</v>
      </c>
      <c r="E36" s="484" t="s">
        <v>568</v>
      </c>
      <c r="F36" s="485">
        <v>100</v>
      </c>
      <c r="G36" s="485">
        <v>100</v>
      </c>
      <c r="H36" s="485"/>
      <c r="I36" s="485">
        <v>100</v>
      </c>
      <c r="J36" s="100"/>
    </row>
    <row r="37" spans="1:12" x14ac:dyDescent="0.35">
      <c r="A37" s="480">
        <v>29</v>
      </c>
      <c r="B37" s="481" t="s">
        <v>573</v>
      </c>
      <c r="C37" s="482" t="s">
        <v>626</v>
      </c>
      <c r="D37" s="483" t="s">
        <v>627</v>
      </c>
      <c r="E37" s="484" t="s">
        <v>568</v>
      </c>
      <c r="F37" s="485">
        <v>125</v>
      </c>
      <c r="G37" s="485">
        <v>125</v>
      </c>
      <c r="H37" s="485"/>
      <c r="I37" s="485">
        <v>125</v>
      </c>
      <c r="J37" s="100"/>
    </row>
    <row r="38" spans="1:12" x14ac:dyDescent="0.35">
      <c r="A38" s="480">
        <v>30</v>
      </c>
      <c r="B38" s="481" t="s">
        <v>621</v>
      </c>
      <c r="C38" s="482" t="s">
        <v>628</v>
      </c>
      <c r="D38" s="483" t="s">
        <v>629</v>
      </c>
      <c r="E38" s="484" t="s">
        <v>568</v>
      </c>
      <c r="F38" s="485">
        <v>100</v>
      </c>
      <c r="G38" s="485">
        <v>100</v>
      </c>
      <c r="H38" s="485"/>
      <c r="I38" s="485">
        <v>100</v>
      </c>
      <c r="J38" s="100"/>
    </row>
    <row r="39" spans="1:12" x14ac:dyDescent="0.35">
      <c r="A39" s="480">
        <v>31</v>
      </c>
      <c r="B39" s="481" t="s">
        <v>573</v>
      </c>
      <c r="C39" s="482" t="s">
        <v>630</v>
      </c>
      <c r="D39" s="483" t="s">
        <v>631</v>
      </c>
      <c r="E39" s="484" t="s">
        <v>568</v>
      </c>
      <c r="F39" s="485">
        <v>100</v>
      </c>
      <c r="G39" s="485">
        <v>100</v>
      </c>
      <c r="H39" s="485"/>
      <c r="I39" s="485">
        <v>100</v>
      </c>
    </row>
    <row r="40" spans="1:12" x14ac:dyDescent="0.35">
      <c r="A40" s="480">
        <v>32</v>
      </c>
      <c r="B40" s="481" t="s">
        <v>573</v>
      </c>
      <c r="C40" s="482" t="s">
        <v>632</v>
      </c>
      <c r="D40" s="483" t="s">
        <v>633</v>
      </c>
      <c r="E40" s="484" t="s">
        <v>568</v>
      </c>
      <c r="F40" s="485">
        <v>100</v>
      </c>
      <c r="G40" s="485">
        <v>100</v>
      </c>
      <c r="H40" s="485"/>
      <c r="I40" s="485">
        <v>100</v>
      </c>
    </row>
    <row r="41" spans="1:12" x14ac:dyDescent="0.35">
      <c r="A41" s="480">
        <v>33</v>
      </c>
      <c r="B41" s="481" t="s">
        <v>573</v>
      </c>
      <c r="C41" s="482" t="s">
        <v>634</v>
      </c>
      <c r="D41" s="483" t="s">
        <v>635</v>
      </c>
      <c r="E41" s="484" t="s">
        <v>568</v>
      </c>
      <c r="F41" s="485">
        <v>125</v>
      </c>
      <c r="G41" s="485">
        <v>125</v>
      </c>
      <c r="H41" s="485"/>
      <c r="I41" s="485">
        <v>125</v>
      </c>
    </row>
    <row r="42" spans="1:12" x14ac:dyDescent="0.35">
      <c r="A42" s="480">
        <v>34</v>
      </c>
      <c r="B42" s="481" t="s">
        <v>573</v>
      </c>
      <c r="C42" s="482" t="s">
        <v>636</v>
      </c>
      <c r="D42" s="483" t="s">
        <v>637</v>
      </c>
      <c r="E42" s="484" t="s">
        <v>568</v>
      </c>
      <c r="F42" s="485">
        <v>100</v>
      </c>
      <c r="G42" s="485">
        <v>100</v>
      </c>
      <c r="H42" s="485"/>
      <c r="I42" s="485">
        <v>100</v>
      </c>
    </row>
    <row r="43" spans="1:12" x14ac:dyDescent="0.35">
      <c r="A43" s="480">
        <v>35</v>
      </c>
      <c r="B43" s="481" t="s">
        <v>600</v>
      </c>
      <c r="C43" s="482" t="s">
        <v>638</v>
      </c>
      <c r="D43" s="483" t="s">
        <v>639</v>
      </c>
      <c r="E43" s="484" t="s">
        <v>568</v>
      </c>
      <c r="F43" s="485">
        <v>100</v>
      </c>
      <c r="G43" s="485">
        <v>100</v>
      </c>
      <c r="H43" s="485"/>
      <c r="I43" s="485">
        <v>100</v>
      </c>
      <c r="J43" s="147"/>
      <c r="K43" s="147"/>
      <c r="L43" s="147"/>
    </row>
    <row r="44" spans="1:12" x14ac:dyDescent="0.35">
      <c r="A44" s="480">
        <v>36</v>
      </c>
      <c r="B44" s="481" t="s">
        <v>600</v>
      </c>
      <c r="C44" s="482" t="s">
        <v>640</v>
      </c>
      <c r="D44" s="483" t="s">
        <v>641</v>
      </c>
      <c r="E44" s="484" t="s">
        <v>568</v>
      </c>
      <c r="F44" s="485">
        <v>100</v>
      </c>
      <c r="G44" s="485">
        <v>100</v>
      </c>
      <c r="H44" s="485"/>
      <c r="I44" s="485">
        <v>100</v>
      </c>
      <c r="J44" s="147"/>
      <c r="K44" s="147"/>
      <c r="L44" s="147"/>
    </row>
    <row r="45" spans="1:12" x14ac:dyDescent="0.35">
      <c r="A45" s="480">
        <v>37</v>
      </c>
      <c r="B45" s="481" t="s">
        <v>600</v>
      </c>
      <c r="C45" s="482" t="s">
        <v>642</v>
      </c>
      <c r="D45" s="483" t="s">
        <v>643</v>
      </c>
      <c r="E45" s="484" t="s">
        <v>568</v>
      </c>
      <c r="F45" s="485">
        <v>100</v>
      </c>
      <c r="G45" s="485">
        <v>100</v>
      </c>
      <c r="H45" s="485"/>
      <c r="I45" s="485">
        <v>100</v>
      </c>
      <c r="J45" s="147"/>
      <c r="K45" s="147"/>
      <c r="L45" s="147"/>
    </row>
    <row r="46" spans="1:12" x14ac:dyDescent="0.35">
      <c r="A46" s="480">
        <v>38</v>
      </c>
      <c r="B46" s="481" t="s">
        <v>600</v>
      </c>
      <c r="C46" s="482" t="s">
        <v>644</v>
      </c>
      <c r="D46" s="483" t="s">
        <v>645</v>
      </c>
      <c r="E46" s="484" t="s">
        <v>568</v>
      </c>
      <c r="F46" s="485">
        <v>100</v>
      </c>
      <c r="G46" s="485">
        <v>100</v>
      </c>
      <c r="H46" s="485"/>
      <c r="I46" s="485">
        <v>100</v>
      </c>
      <c r="J46" s="147"/>
      <c r="K46" s="147"/>
      <c r="L46" s="147"/>
    </row>
    <row r="47" spans="1:12" s="147" customFormat="1" x14ac:dyDescent="0.2">
      <c r="A47" s="480">
        <v>39</v>
      </c>
      <c r="B47" s="481" t="s">
        <v>573</v>
      </c>
      <c r="C47" s="482" t="s">
        <v>646</v>
      </c>
      <c r="D47" s="483" t="s">
        <v>647</v>
      </c>
      <c r="E47" s="484" t="s">
        <v>568</v>
      </c>
      <c r="F47" s="485">
        <v>125</v>
      </c>
      <c r="G47" s="485">
        <v>125</v>
      </c>
      <c r="H47" s="485"/>
      <c r="I47" s="485">
        <v>125</v>
      </c>
    </row>
    <row r="48" spans="1:12" s="147" customFormat="1" x14ac:dyDescent="0.2">
      <c r="A48" s="480">
        <v>40</v>
      </c>
      <c r="B48" s="481" t="s">
        <v>573</v>
      </c>
      <c r="C48" s="482" t="s">
        <v>648</v>
      </c>
      <c r="D48" s="483" t="s">
        <v>649</v>
      </c>
      <c r="E48" s="484" t="s">
        <v>568</v>
      </c>
      <c r="F48" s="485">
        <v>100</v>
      </c>
      <c r="G48" s="485">
        <v>100</v>
      </c>
      <c r="H48" s="485"/>
      <c r="I48" s="485">
        <v>100</v>
      </c>
    </row>
    <row r="49" spans="1:9" s="147" customFormat="1" x14ac:dyDescent="0.2">
      <c r="A49" s="480">
        <v>41</v>
      </c>
      <c r="B49" s="481" t="s">
        <v>565</v>
      </c>
      <c r="C49" s="482" t="s">
        <v>650</v>
      </c>
      <c r="D49" s="483" t="s">
        <v>651</v>
      </c>
      <c r="E49" s="484" t="s">
        <v>568</v>
      </c>
      <c r="F49" s="485">
        <v>125</v>
      </c>
      <c r="G49" s="485">
        <v>125</v>
      </c>
      <c r="H49" s="485"/>
      <c r="I49" s="485">
        <v>125</v>
      </c>
    </row>
    <row r="50" spans="1:9" s="147" customFormat="1" x14ac:dyDescent="0.2">
      <c r="A50" s="480">
        <v>42</v>
      </c>
      <c r="B50" s="481" t="s">
        <v>565</v>
      </c>
      <c r="C50" s="482" t="s">
        <v>652</v>
      </c>
      <c r="D50" s="483" t="s">
        <v>653</v>
      </c>
      <c r="E50" s="484" t="s">
        <v>568</v>
      </c>
      <c r="F50" s="485">
        <v>125</v>
      </c>
      <c r="G50" s="485">
        <v>125</v>
      </c>
      <c r="H50" s="485"/>
      <c r="I50" s="485">
        <v>125</v>
      </c>
    </row>
    <row r="51" spans="1:9" s="147" customFormat="1" x14ac:dyDescent="0.2">
      <c r="A51" s="480">
        <v>43</v>
      </c>
      <c r="B51" s="481" t="s">
        <v>600</v>
      </c>
      <c r="C51" s="482" t="s">
        <v>654</v>
      </c>
      <c r="D51" s="483" t="s">
        <v>655</v>
      </c>
      <c r="E51" s="484" t="s">
        <v>568</v>
      </c>
      <c r="F51" s="485">
        <v>100</v>
      </c>
      <c r="G51" s="485">
        <v>100</v>
      </c>
      <c r="H51" s="485"/>
      <c r="I51" s="485">
        <v>100</v>
      </c>
    </row>
    <row r="52" spans="1:9" x14ac:dyDescent="0.35">
      <c r="A52" s="480">
        <v>44</v>
      </c>
      <c r="B52" s="481" t="s">
        <v>600</v>
      </c>
      <c r="C52" s="482" t="s">
        <v>656</v>
      </c>
      <c r="D52" s="483" t="s">
        <v>657</v>
      </c>
      <c r="E52" s="484" t="s">
        <v>568</v>
      </c>
      <c r="F52" s="485">
        <v>100</v>
      </c>
      <c r="G52" s="485">
        <v>100</v>
      </c>
      <c r="H52" s="485"/>
      <c r="I52" s="485">
        <v>100</v>
      </c>
    </row>
    <row r="53" spans="1:9" x14ac:dyDescent="0.35">
      <c r="A53" s="480">
        <v>45</v>
      </c>
      <c r="B53" s="481" t="s">
        <v>600</v>
      </c>
      <c r="C53" s="482" t="s">
        <v>658</v>
      </c>
      <c r="D53" s="483" t="s">
        <v>659</v>
      </c>
      <c r="E53" s="484" t="s">
        <v>568</v>
      </c>
      <c r="F53" s="485">
        <v>125</v>
      </c>
      <c r="G53" s="485">
        <v>125</v>
      </c>
      <c r="H53" s="485"/>
      <c r="I53" s="485">
        <v>125</v>
      </c>
    </row>
    <row r="54" spans="1:9" x14ac:dyDescent="0.35">
      <c r="A54" s="480">
        <v>46</v>
      </c>
      <c r="B54" s="481" t="s">
        <v>600</v>
      </c>
      <c r="C54" s="482" t="s">
        <v>660</v>
      </c>
      <c r="D54" s="483" t="s">
        <v>661</v>
      </c>
      <c r="E54" s="484" t="s">
        <v>568</v>
      </c>
      <c r="F54" s="485">
        <v>125</v>
      </c>
      <c r="G54" s="485">
        <v>125</v>
      </c>
      <c r="H54" s="485"/>
      <c r="I54" s="485">
        <v>125</v>
      </c>
    </row>
    <row r="55" spans="1:9" x14ac:dyDescent="0.35">
      <c r="A55" s="480">
        <v>47</v>
      </c>
      <c r="B55" s="481" t="s">
        <v>600</v>
      </c>
      <c r="C55" s="482" t="s">
        <v>662</v>
      </c>
      <c r="D55" s="483" t="s">
        <v>663</v>
      </c>
      <c r="E55" s="484" t="s">
        <v>568</v>
      </c>
      <c r="F55" s="485">
        <v>100</v>
      </c>
      <c r="G55" s="485">
        <v>100</v>
      </c>
      <c r="H55" s="485"/>
      <c r="I55" s="485">
        <v>100</v>
      </c>
    </row>
    <row r="56" spans="1:9" x14ac:dyDescent="0.35">
      <c r="A56" s="480">
        <v>48</v>
      </c>
      <c r="B56" s="481" t="s">
        <v>664</v>
      </c>
      <c r="C56" s="482" t="s">
        <v>665</v>
      </c>
      <c r="D56" s="483" t="s">
        <v>666</v>
      </c>
      <c r="E56" s="484" t="s">
        <v>568</v>
      </c>
      <c r="F56" s="485">
        <v>100</v>
      </c>
      <c r="G56" s="485">
        <v>100</v>
      </c>
      <c r="H56" s="485"/>
      <c r="I56" s="485">
        <v>100</v>
      </c>
    </row>
    <row r="57" spans="1:9" x14ac:dyDescent="0.35">
      <c r="A57" s="480">
        <v>49</v>
      </c>
      <c r="B57" s="481" t="s">
        <v>664</v>
      </c>
      <c r="C57" s="482" t="s">
        <v>667</v>
      </c>
      <c r="D57" s="483" t="s">
        <v>668</v>
      </c>
      <c r="E57" s="484" t="s">
        <v>568</v>
      </c>
      <c r="F57" s="485">
        <v>100</v>
      </c>
      <c r="G57" s="485">
        <v>100</v>
      </c>
      <c r="H57" s="485"/>
      <c r="I57" s="485">
        <v>100</v>
      </c>
    </row>
    <row r="58" spans="1:9" x14ac:dyDescent="0.35">
      <c r="A58" s="480">
        <v>50</v>
      </c>
      <c r="B58" s="481" t="s">
        <v>664</v>
      </c>
      <c r="C58" s="482" t="s">
        <v>669</v>
      </c>
      <c r="D58" s="483" t="s">
        <v>670</v>
      </c>
      <c r="E58" s="484" t="s">
        <v>568</v>
      </c>
      <c r="F58" s="485">
        <v>100</v>
      </c>
      <c r="G58" s="485">
        <v>100</v>
      </c>
      <c r="H58" s="485"/>
      <c r="I58" s="485">
        <v>100</v>
      </c>
    </row>
    <row r="59" spans="1:9" x14ac:dyDescent="0.35">
      <c r="A59" s="480">
        <v>51</v>
      </c>
      <c r="B59" s="481" t="s">
        <v>664</v>
      </c>
      <c r="C59" s="482" t="s">
        <v>671</v>
      </c>
      <c r="D59" s="483" t="s">
        <v>672</v>
      </c>
      <c r="E59" s="484" t="s">
        <v>568</v>
      </c>
      <c r="F59" s="485">
        <v>125</v>
      </c>
      <c r="G59" s="485">
        <v>125</v>
      </c>
      <c r="H59" s="485"/>
      <c r="I59" s="485">
        <v>125</v>
      </c>
    </row>
    <row r="60" spans="1:9" x14ac:dyDescent="0.35">
      <c r="A60" s="480">
        <v>52</v>
      </c>
      <c r="B60" s="481" t="s">
        <v>664</v>
      </c>
      <c r="C60" s="482" t="s">
        <v>673</v>
      </c>
      <c r="D60" s="483" t="s">
        <v>674</v>
      </c>
      <c r="E60" s="484" t="s">
        <v>568</v>
      </c>
      <c r="F60" s="485">
        <v>125</v>
      </c>
      <c r="G60" s="485">
        <v>125</v>
      </c>
      <c r="H60" s="485"/>
      <c r="I60" s="485">
        <v>125</v>
      </c>
    </row>
    <row r="61" spans="1:9" x14ac:dyDescent="0.35">
      <c r="A61" s="480">
        <v>53</v>
      </c>
      <c r="B61" s="481" t="s">
        <v>600</v>
      </c>
      <c r="C61" s="482" t="s">
        <v>675</v>
      </c>
      <c r="D61" s="483" t="s">
        <v>676</v>
      </c>
      <c r="E61" s="484" t="s">
        <v>568</v>
      </c>
      <c r="F61" s="485">
        <v>100</v>
      </c>
      <c r="G61" s="485">
        <v>100</v>
      </c>
      <c r="H61" s="485"/>
      <c r="I61" s="485">
        <v>100</v>
      </c>
    </row>
    <row r="62" spans="1:9" x14ac:dyDescent="0.35">
      <c r="A62" s="480">
        <v>54</v>
      </c>
      <c r="B62" s="481" t="s">
        <v>600</v>
      </c>
      <c r="C62" s="482" t="s">
        <v>677</v>
      </c>
      <c r="D62" s="483" t="s">
        <v>678</v>
      </c>
      <c r="E62" s="484" t="s">
        <v>568</v>
      </c>
      <c r="F62" s="485">
        <v>100</v>
      </c>
      <c r="G62" s="485">
        <v>100</v>
      </c>
      <c r="H62" s="485"/>
      <c r="I62" s="485">
        <v>100</v>
      </c>
    </row>
    <row r="63" spans="1:9" x14ac:dyDescent="0.35">
      <c r="A63" s="480">
        <v>55</v>
      </c>
      <c r="B63" s="481" t="s">
        <v>600</v>
      </c>
      <c r="C63" s="482" t="s">
        <v>679</v>
      </c>
      <c r="D63" s="483" t="s">
        <v>680</v>
      </c>
      <c r="E63" s="484" t="s">
        <v>568</v>
      </c>
      <c r="F63" s="485">
        <v>100</v>
      </c>
      <c r="G63" s="485">
        <v>100</v>
      </c>
      <c r="H63" s="485"/>
      <c r="I63" s="485">
        <v>100</v>
      </c>
    </row>
    <row r="64" spans="1:9" x14ac:dyDescent="0.35">
      <c r="A64" s="480">
        <v>56</v>
      </c>
      <c r="B64" s="481" t="s">
        <v>600</v>
      </c>
      <c r="C64" s="482" t="s">
        <v>681</v>
      </c>
      <c r="D64" s="483" t="s">
        <v>682</v>
      </c>
      <c r="E64" s="484" t="s">
        <v>568</v>
      </c>
      <c r="F64" s="485">
        <v>125</v>
      </c>
      <c r="G64" s="485">
        <v>125</v>
      </c>
      <c r="H64" s="485"/>
      <c r="I64" s="485">
        <v>125</v>
      </c>
    </row>
    <row r="65" spans="1:9" x14ac:dyDescent="0.35">
      <c r="A65" s="480">
        <v>57</v>
      </c>
      <c r="B65" s="481" t="s">
        <v>600</v>
      </c>
      <c r="C65" s="482" t="s">
        <v>683</v>
      </c>
      <c r="D65" s="483" t="s">
        <v>684</v>
      </c>
      <c r="E65" s="484" t="s">
        <v>568</v>
      </c>
      <c r="F65" s="485">
        <v>125</v>
      </c>
      <c r="G65" s="485">
        <v>125</v>
      </c>
      <c r="H65" s="485"/>
      <c r="I65" s="485">
        <v>125</v>
      </c>
    </row>
    <row r="66" spans="1:9" x14ac:dyDescent="0.35">
      <c r="A66" s="480">
        <v>58</v>
      </c>
      <c r="B66" s="481" t="s">
        <v>600</v>
      </c>
      <c r="C66" s="482" t="s">
        <v>685</v>
      </c>
      <c r="D66" s="483" t="s">
        <v>686</v>
      </c>
      <c r="E66" s="484" t="s">
        <v>568</v>
      </c>
      <c r="F66" s="485">
        <v>125</v>
      </c>
      <c r="G66" s="485">
        <v>125</v>
      </c>
      <c r="H66" s="485"/>
      <c r="I66" s="485">
        <v>125</v>
      </c>
    </row>
    <row r="67" spans="1:9" x14ac:dyDescent="0.35">
      <c r="A67" s="480">
        <v>59</v>
      </c>
      <c r="B67" s="481" t="s">
        <v>600</v>
      </c>
      <c r="C67" s="482" t="s">
        <v>687</v>
      </c>
      <c r="D67" s="483" t="s">
        <v>688</v>
      </c>
      <c r="E67" s="484" t="s">
        <v>568</v>
      </c>
      <c r="F67" s="485">
        <v>100</v>
      </c>
      <c r="G67" s="485">
        <v>100</v>
      </c>
      <c r="H67" s="485"/>
      <c r="I67" s="485">
        <v>100</v>
      </c>
    </row>
    <row r="68" spans="1:9" x14ac:dyDescent="0.35">
      <c r="A68" s="480">
        <v>60</v>
      </c>
      <c r="B68" s="481" t="s">
        <v>600</v>
      </c>
      <c r="C68" s="482" t="s">
        <v>689</v>
      </c>
      <c r="D68" s="483" t="s">
        <v>690</v>
      </c>
      <c r="E68" s="484" t="s">
        <v>568</v>
      </c>
      <c r="F68" s="485">
        <v>100</v>
      </c>
      <c r="G68" s="485">
        <v>100</v>
      </c>
      <c r="H68" s="485"/>
      <c r="I68" s="485">
        <v>100</v>
      </c>
    </row>
    <row r="69" spans="1:9" x14ac:dyDescent="0.35">
      <c r="A69" s="480">
        <v>61</v>
      </c>
      <c r="B69" s="481" t="s">
        <v>600</v>
      </c>
      <c r="C69" s="482" t="s">
        <v>691</v>
      </c>
      <c r="D69" s="483" t="s">
        <v>692</v>
      </c>
      <c r="E69" s="484" t="s">
        <v>568</v>
      </c>
      <c r="F69" s="485">
        <v>100</v>
      </c>
      <c r="G69" s="485">
        <v>100</v>
      </c>
      <c r="H69" s="485"/>
      <c r="I69" s="485">
        <v>100</v>
      </c>
    </row>
    <row r="70" spans="1:9" x14ac:dyDescent="0.35">
      <c r="A70" s="480">
        <v>62</v>
      </c>
      <c r="B70" s="481" t="s">
        <v>664</v>
      </c>
      <c r="C70" s="482" t="s">
        <v>693</v>
      </c>
      <c r="D70" s="483" t="s">
        <v>694</v>
      </c>
      <c r="E70" s="484" t="s">
        <v>568</v>
      </c>
      <c r="F70" s="485">
        <v>100</v>
      </c>
      <c r="G70" s="485">
        <v>100</v>
      </c>
      <c r="H70" s="485"/>
      <c r="I70" s="485">
        <v>100</v>
      </c>
    </row>
    <row r="71" spans="1:9" x14ac:dyDescent="0.35">
      <c r="A71" s="480">
        <v>63</v>
      </c>
      <c r="B71" s="481" t="s">
        <v>664</v>
      </c>
      <c r="C71" s="482" t="s">
        <v>695</v>
      </c>
      <c r="D71" s="483" t="s">
        <v>696</v>
      </c>
      <c r="E71" s="484" t="s">
        <v>568</v>
      </c>
      <c r="F71" s="485">
        <v>100</v>
      </c>
      <c r="G71" s="485">
        <v>100</v>
      </c>
      <c r="H71" s="485"/>
      <c r="I71" s="485">
        <v>100</v>
      </c>
    </row>
    <row r="72" spans="1:9" x14ac:dyDescent="0.35">
      <c r="A72" s="480">
        <v>64</v>
      </c>
      <c r="B72" s="481" t="s">
        <v>664</v>
      </c>
      <c r="C72" s="482" t="s">
        <v>697</v>
      </c>
      <c r="D72" s="483" t="s">
        <v>698</v>
      </c>
      <c r="E72" s="484" t="s">
        <v>568</v>
      </c>
      <c r="F72" s="485">
        <v>100</v>
      </c>
      <c r="G72" s="485">
        <v>100</v>
      </c>
      <c r="H72" s="485"/>
      <c r="I72" s="485">
        <v>100</v>
      </c>
    </row>
    <row r="73" spans="1:9" x14ac:dyDescent="0.35">
      <c r="A73" s="480">
        <v>65</v>
      </c>
      <c r="B73" s="481" t="s">
        <v>664</v>
      </c>
      <c r="C73" s="482" t="s">
        <v>699</v>
      </c>
      <c r="D73" s="483" t="s">
        <v>700</v>
      </c>
      <c r="E73" s="484" t="s">
        <v>568</v>
      </c>
      <c r="F73" s="485">
        <v>100</v>
      </c>
      <c r="G73" s="485">
        <v>100</v>
      </c>
      <c r="H73" s="485"/>
      <c r="I73" s="485">
        <v>100</v>
      </c>
    </row>
    <row r="74" spans="1:9" x14ac:dyDescent="0.35">
      <c r="A74" s="480">
        <v>66</v>
      </c>
      <c r="B74" s="481" t="s">
        <v>664</v>
      </c>
      <c r="C74" s="482" t="s">
        <v>701</v>
      </c>
      <c r="D74" s="483" t="s">
        <v>702</v>
      </c>
      <c r="E74" s="484" t="s">
        <v>568</v>
      </c>
      <c r="F74" s="485">
        <v>100</v>
      </c>
      <c r="G74" s="485">
        <v>100</v>
      </c>
      <c r="H74" s="485"/>
      <c r="I74" s="485">
        <v>100</v>
      </c>
    </row>
    <row r="75" spans="1:9" x14ac:dyDescent="0.35">
      <c r="A75" s="480">
        <v>67</v>
      </c>
      <c r="B75" s="481" t="s">
        <v>664</v>
      </c>
      <c r="C75" s="482" t="s">
        <v>703</v>
      </c>
      <c r="D75" s="483" t="s">
        <v>704</v>
      </c>
      <c r="E75" s="484" t="s">
        <v>568</v>
      </c>
      <c r="F75" s="485">
        <v>100</v>
      </c>
      <c r="G75" s="485">
        <v>100</v>
      </c>
      <c r="H75" s="485"/>
      <c r="I75" s="485">
        <v>100</v>
      </c>
    </row>
    <row r="76" spans="1:9" x14ac:dyDescent="0.35">
      <c r="A76" s="480">
        <v>68</v>
      </c>
      <c r="B76" s="481" t="s">
        <v>664</v>
      </c>
      <c r="C76" s="482" t="s">
        <v>705</v>
      </c>
      <c r="D76" s="483" t="s">
        <v>706</v>
      </c>
      <c r="E76" s="484" t="s">
        <v>568</v>
      </c>
      <c r="F76" s="485">
        <v>100</v>
      </c>
      <c r="G76" s="485">
        <v>100</v>
      </c>
      <c r="H76" s="485"/>
      <c r="I76" s="485">
        <v>100</v>
      </c>
    </row>
    <row r="77" spans="1:9" x14ac:dyDescent="0.35">
      <c r="A77" s="480">
        <v>69</v>
      </c>
      <c r="B77" s="481" t="s">
        <v>664</v>
      </c>
      <c r="C77" s="482" t="s">
        <v>707</v>
      </c>
      <c r="D77" s="483" t="s">
        <v>708</v>
      </c>
      <c r="E77" s="484" t="s">
        <v>568</v>
      </c>
      <c r="F77" s="485">
        <v>125</v>
      </c>
      <c r="G77" s="485">
        <v>125</v>
      </c>
      <c r="H77" s="485"/>
      <c r="I77" s="485">
        <v>125</v>
      </c>
    </row>
    <row r="78" spans="1:9" x14ac:dyDescent="0.35">
      <c r="A78" s="480">
        <v>70</v>
      </c>
      <c r="B78" s="481" t="s">
        <v>664</v>
      </c>
      <c r="C78" s="482" t="s">
        <v>709</v>
      </c>
      <c r="D78" s="483" t="s">
        <v>710</v>
      </c>
      <c r="E78" s="484" t="s">
        <v>568</v>
      </c>
      <c r="F78" s="485">
        <v>125</v>
      </c>
      <c r="G78" s="485">
        <v>125</v>
      </c>
      <c r="H78" s="485"/>
      <c r="I78" s="485">
        <v>125</v>
      </c>
    </row>
    <row r="79" spans="1:9" x14ac:dyDescent="0.35">
      <c r="A79" s="480">
        <v>71</v>
      </c>
      <c r="B79" s="481" t="s">
        <v>664</v>
      </c>
      <c r="C79" s="482" t="s">
        <v>711</v>
      </c>
      <c r="D79" s="483" t="s">
        <v>712</v>
      </c>
      <c r="E79" s="484" t="s">
        <v>568</v>
      </c>
      <c r="F79" s="485">
        <v>125</v>
      </c>
      <c r="G79" s="485">
        <v>125</v>
      </c>
      <c r="H79" s="485"/>
      <c r="I79" s="485">
        <v>125</v>
      </c>
    </row>
    <row r="80" spans="1:9" x14ac:dyDescent="0.35">
      <c r="A80" s="480">
        <v>72</v>
      </c>
      <c r="B80" s="481" t="s">
        <v>664</v>
      </c>
      <c r="C80" s="482" t="s">
        <v>713</v>
      </c>
      <c r="D80" s="483" t="s">
        <v>714</v>
      </c>
      <c r="E80" s="484" t="s">
        <v>568</v>
      </c>
      <c r="F80" s="485">
        <v>125</v>
      </c>
      <c r="G80" s="485">
        <v>125</v>
      </c>
      <c r="H80" s="485"/>
      <c r="I80" s="485">
        <v>125</v>
      </c>
    </row>
    <row r="81" spans="1:9" x14ac:dyDescent="0.35">
      <c r="A81" s="480">
        <v>73</v>
      </c>
      <c r="B81" s="481" t="s">
        <v>664</v>
      </c>
      <c r="C81" s="482" t="s">
        <v>715</v>
      </c>
      <c r="D81" s="483" t="s">
        <v>716</v>
      </c>
      <c r="E81" s="484" t="s">
        <v>568</v>
      </c>
      <c r="F81" s="485">
        <v>100</v>
      </c>
      <c r="G81" s="485">
        <v>100</v>
      </c>
      <c r="H81" s="485"/>
      <c r="I81" s="485">
        <v>100</v>
      </c>
    </row>
    <row r="82" spans="1:9" x14ac:dyDescent="0.35">
      <c r="A82" s="480">
        <v>74</v>
      </c>
      <c r="B82" s="481" t="s">
        <v>664</v>
      </c>
      <c r="C82" s="482" t="s">
        <v>717</v>
      </c>
      <c r="D82" s="483" t="s">
        <v>718</v>
      </c>
      <c r="E82" s="484" t="s">
        <v>568</v>
      </c>
      <c r="F82" s="485">
        <v>100</v>
      </c>
      <c r="G82" s="485">
        <v>100</v>
      </c>
      <c r="H82" s="485"/>
      <c r="I82" s="485">
        <v>100</v>
      </c>
    </row>
    <row r="83" spans="1:9" x14ac:dyDescent="0.35">
      <c r="A83" s="480">
        <v>75</v>
      </c>
      <c r="B83" s="481" t="s">
        <v>664</v>
      </c>
      <c r="C83" s="482" t="s">
        <v>719</v>
      </c>
      <c r="D83" s="483" t="s">
        <v>720</v>
      </c>
      <c r="E83" s="484" t="s">
        <v>568</v>
      </c>
      <c r="F83" s="485">
        <v>100</v>
      </c>
      <c r="G83" s="485">
        <v>100</v>
      </c>
      <c r="H83" s="485"/>
      <c r="I83" s="485">
        <v>100</v>
      </c>
    </row>
    <row r="84" spans="1:9" x14ac:dyDescent="0.35">
      <c r="A84" s="480">
        <v>76</v>
      </c>
      <c r="B84" s="481" t="s">
        <v>664</v>
      </c>
      <c r="C84" s="482" t="s">
        <v>721</v>
      </c>
      <c r="D84" s="483" t="s">
        <v>722</v>
      </c>
      <c r="E84" s="484" t="s">
        <v>568</v>
      </c>
      <c r="F84" s="485">
        <v>100</v>
      </c>
      <c r="G84" s="485">
        <v>100</v>
      </c>
      <c r="H84" s="485"/>
      <c r="I84" s="485">
        <v>100</v>
      </c>
    </row>
    <row r="85" spans="1:9" x14ac:dyDescent="0.35">
      <c r="A85" s="480">
        <v>77</v>
      </c>
      <c r="B85" s="481" t="s">
        <v>664</v>
      </c>
      <c r="C85" s="482" t="s">
        <v>723</v>
      </c>
      <c r="D85" s="483" t="s">
        <v>724</v>
      </c>
      <c r="E85" s="484" t="s">
        <v>568</v>
      </c>
      <c r="F85" s="485">
        <v>100</v>
      </c>
      <c r="G85" s="485">
        <v>100</v>
      </c>
      <c r="H85" s="485"/>
      <c r="I85" s="485">
        <v>100</v>
      </c>
    </row>
    <row r="86" spans="1:9" x14ac:dyDescent="0.35">
      <c r="A86" s="480">
        <v>78</v>
      </c>
      <c r="B86" s="481" t="s">
        <v>573</v>
      </c>
      <c r="C86" s="482" t="s">
        <v>725</v>
      </c>
      <c r="D86" s="483" t="s">
        <v>726</v>
      </c>
      <c r="E86" s="484" t="s">
        <v>568</v>
      </c>
      <c r="F86" s="485">
        <v>100</v>
      </c>
      <c r="G86" s="485">
        <v>100</v>
      </c>
      <c r="H86" s="485"/>
      <c r="I86" s="485">
        <v>100</v>
      </c>
    </row>
    <row r="87" spans="1:9" x14ac:dyDescent="0.35">
      <c r="A87" s="480">
        <v>79</v>
      </c>
      <c r="B87" s="481" t="s">
        <v>573</v>
      </c>
      <c r="C87" s="482" t="s">
        <v>727</v>
      </c>
      <c r="D87" s="483" t="s">
        <v>728</v>
      </c>
      <c r="E87" s="484" t="s">
        <v>568</v>
      </c>
      <c r="F87" s="485">
        <v>100</v>
      </c>
      <c r="G87" s="485">
        <v>100</v>
      </c>
      <c r="H87" s="485"/>
      <c r="I87" s="485">
        <v>100</v>
      </c>
    </row>
    <row r="88" spans="1:9" x14ac:dyDescent="0.35">
      <c r="A88" s="480">
        <v>80</v>
      </c>
      <c r="B88" s="481" t="s">
        <v>573</v>
      </c>
      <c r="C88" s="482" t="s">
        <v>729</v>
      </c>
      <c r="D88" s="483" t="s">
        <v>730</v>
      </c>
      <c r="E88" s="484" t="s">
        <v>568</v>
      </c>
      <c r="F88" s="485">
        <v>100</v>
      </c>
      <c r="G88" s="485">
        <v>100</v>
      </c>
      <c r="H88" s="485"/>
      <c r="I88" s="485">
        <v>100</v>
      </c>
    </row>
    <row r="89" spans="1:9" x14ac:dyDescent="0.35">
      <c r="A89" s="480">
        <v>81</v>
      </c>
      <c r="B89" s="481" t="s">
        <v>664</v>
      </c>
      <c r="C89" s="482" t="s">
        <v>731</v>
      </c>
      <c r="D89" s="483" t="s">
        <v>732</v>
      </c>
      <c r="E89" s="484" t="s">
        <v>568</v>
      </c>
      <c r="F89" s="485">
        <v>100</v>
      </c>
      <c r="G89" s="485">
        <v>100</v>
      </c>
      <c r="H89" s="485"/>
      <c r="I89" s="485">
        <v>100</v>
      </c>
    </row>
    <row r="90" spans="1:9" x14ac:dyDescent="0.35">
      <c r="A90" s="480">
        <v>82</v>
      </c>
      <c r="B90" s="481" t="s">
        <v>664</v>
      </c>
      <c r="C90" s="482" t="s">
        <v>733</v>
      </c>
      <c r="D90" s="483" t="s">
        <v>734</v>
      </c>
      <c r="E90" s="484" t="s">
        <v>568</v>
      </c>
      <c r="F90" s="485">
        <v>100</v>
      </c>
      <c r="G90" s="485">
        <v>100</v>
      </c>
      <c r="H90" s="485"/>
      <c r="I90" s="485">
        <v>100</v>
      </c>
    </row>
    <row r="91" spans="1:9" x14ac:dyDescent="0.35">
      <c r="A91" s="480">
        <v>83</v>
      </c>
      <c r="B91" s="481" t="s">
        <v>664</v>
      </c>
      <c r="C91" s="482" t="s">
        <v>735</v>
      </c>
      <c r="D91" s="483" t="s">
        <v>736</v>
      </c>
      <c r="E91" s="484" t="s">
        <v>568</v>
      </c>
      <c r="F91" s="485">
        <v>125</v>
      </c>
      <c r="G91" s="485">
        <v>125</v>
      </c>
      <c r="H91" s="485"/>
      <c r="I91" s="485">
        <v>125</v>
      </c>
    </row>
    <row r="92" spans="1:9" x14ac:dyDescent="0.35">
      <c r="A92" s="480">
        <v>84</v>
      </c>
      <c r="B92" s="481" t="s">
        <v>600</v>
      </c>
      <c r="C92" s="482" t="s">
        <v>737</v>
      </c>
      <c r="D92" s="483" t="s">
        <v>738</v>
      </c>
      <c r="E92" s="484" t="s">
        <v>568</v>
      </c>
      <c r="F92" s="485">
        <v>100</v>
      </c>
      <c r="G92" s="485">
        <v>100</v>
      </c>
      <c r="H92" s="485"/>
      <c r="I92" s="485">
        <v>100</v>
      </c>
    </row>
    <row r="93" spans="1:9" x14ac:dyDescent="0.35">
      <c r="A93" s="480">
        <v>85</v>
      </c>
      <c r="B93" s="481" t="s">
        <v>600</v>
      </c>
      <c r="C93" s="482" t="s">
        <v>739</v>
      </c>
      <c r="D93" s="483" t="s">
        <v>740</v>
      </c>
      <c r="E93" s="484" t="s">
        <v>568</v>
      </c>
      <c r="F93" s="485">
        <v>100</v>
      </c>
      <c r="G93" s="485">
        <v>100</v>
      </c>
      <c r="H93" s="485"/>
      <c r="I93" s="485">
        <v>100</v>
      </c>
    </row>
    <row r="94" spans="1:9" x14ac:dyDescent="0.35">
      <c r="A94" s="480">
        <v>86</v>
      </c>
      <c r="B94" s="481" t="s">
        <v>664</v>
      </c>
      <c r="C94" s="482" t="s">
        <v>741</v>
      </c>
      <c r="D94" s="483" t="s">
        <v>742</v>
      </c>
      <c r="E94" s="484" t="s">
        <v>568</v>
      </c>
      <c r="F94" s="485">
        <v>100</v>
      </c>
      <c r="G94" s="485">
        <v>100</v>
      </c>
      <c r="H94" s="485"/>
      <c r="I94" s="485">
        <v>100</v>
      </c>
    </row>
    <row r="95" spans="1:9" x14ac:dyDescent="0.35">
      <c r="A95" s="480">
        <v>87</v>
      </c>
      <c r="B95" s="481" t="s">
        <v>664</v>
      </c>
      <c r="C95" s="482" t="s">
        <v>743</v>
      </c>
      <c r="D95" s="483" t="s">
        <v>744</v>
      </c>
      <c r="E95" s="484" t="s">
        <v>568</v>
      </c>
      <c r="F95" s="485">
        <v>100</v>
      </c>
      <c r="G95" s="485">
        <v>100</v>
      </c>
      <c r="H95" s="485"/>
      <c r="I95" s="485">
        <v>100</v>
      </c>
    </row>
    <row r="96" spans="1:9" x14ac:dyDescent="0.35">
      <c r="A96" s="480">
        <v>88</v>
      </c>
      <c r="B96" s="481" t="s">
        <v>600</v>
      </c>
      <c r="C96" s="482" t="s">
        <v>745</v>
      </c>
      <c r="D96" s="483" t="s">
        <v>746</v>
      </c>
      <c r="E96" s="484" t="s">
        <v>568</v>
      </c>
      <c r="F96" s="485">
        <v>125</v>
      </c>
      <c r="G96" s="485">
        <v>125</v>
      </c>
      <c r="H96" s="485"/>
      <c r="I96" s="485">
        <v>125</v>
      </c>
    </row>
    <row r="97" spans="1:9" x14ac:dyDescent="0.35">
      <c r="A97" s="480">
        <v>89</v>
      </c>
      <c r="B97" s="481" t="s">
        <v>600</v>
      </c>
      <c r="C97" s="482" t="s">
        <v>747</v>
      </c>
      <c r="D97" s="483" t="s">
        <v>748</v>
      </c>
      <c r="E97" s="484" t="s">
        <v>568</v>
      </c>
      <c r="F97" s="485">
        <v>125</v>
      </c>
      <c r="G97" s="485">
        <v>125</v>
      </c>
      <c r="H97" s="485"/>
      <c r="I97" s="485">
        <v>125</v>
      </c>
    </row>
    <row r="98" spans="1:9" x14ac:dyDescent="0.35">
      <c r="A98" s="480">
        <v>90</v>
      </c>
      <c r="B98" s="481" t="s">
        <v>600</v>
      </c>
      <c r="C98" s="482" t="s">
        <v>749</v>
      </c>
      <c r="D98" s="483" t="s">
        <v>750</v>
      </c>
      <c r="E98" s="484" t="s">
        <v>568</v>
      </c>
      <c r="F98" s="485">
        <v>100</v>
      </c>
      <c r="G98" s="485">
        <v>100</v>
      </c>
      <c r="H98" s="485"/>
      <c r="I98" s="485">
        <v>100</v>
      </c>
    </row>
    <row r="99" spans="1:9" x14ac:dyDescent="0.35">
      <c r="A99" s="480">
        <v>91</v>
      </c>
      <c r="B99" s="481" t="s">
        <v>600</v>
      </c>
      <c r="C99" s="482" t="s">
        <v>751</v>
      </c>
      <c r="D99" s="483" t="s">
        <v>752</v>
      </c>
      <c r="E99" s="484" t="s">
        <v>568</v>
      </c>
      <c r="F99" s="485">
        <v>125</v>
      </c>
      <c r="G99" s="485">
        <v>125</v>
      </c>
      <c r="H99" s="485"/>
      <c r="I99" s="485">
        <v>125</v>
      </c>
    </row>
    <row r="100" spans="1:9" x14ac:dyDescent="0.35">
      <c r="A100" s="480">
        <v>92</v>
      </c>
      <c r="B100" s="481" t="s">
        <v>600</v>
      </c>
      <c r="C100" s="482" t="s">
        <v>753</v>
      </c>
      <c r="D100" s="483" t="s">
        <v>754</v>
      </c>
      <c r="E100" s="484" t="s">
        <v>568</v>
      </c>
      <c r="F100" s="485">
        <v>100</v>
      </c>
      <c r="G100" s="485">
        <v>100</v>
      </c>
      <c r="H100" s="485"/>
      <c r="I100" s="485">
        <v>100</v>
      </c>
    </row>
    <row r="101" spans="1:9" x14ac:dyDescent="0.35">
      <c r="A101" s="480">
        <v>93</v>
      </c>
      <c r="B101" s="481" t="s">
        <v>600</v>
      </c>
      <c r="C101" s="482" t="s">
        <v>755</v>
      </c>
      <c r="D101" s="483" t="s">
        <v>756</v>
      </c>
      <c r="E101" s="484" t="s">
        <v>568</v>
      </c>
      <c r="F101" s="485">
        <v>100</v>
      </c>
      <c r="G101" s="485">
        <v>100</v>
      </c>
      <c r="H101" s="485"/>
      <c r="I101" s="485">
        <v>100</v>
      </c>
    </row>
    <row r="102" spans="1:9" x14ac:dyDescent="0.35">
      <c r="A102" s="480">
        <v>94</v>
      </c>
      <c r="B102" s="481" t="s">
        <v>600</v>
      </c>
      <c r="C102" s="482" t="s">
        <v>757</v>
      </c>
      <c r="D102" s="483" t="s">
        <v>758</v>
      </c>
      <c r="E102" s="484" t="s">
        <v>568</v>
      </c>
      <c r="F102" s="485">
        <v>100</v>
      </c>
      <c r="G102" s="485">
        <v>100</v>
      </c>
      <c r="H102" s="485"/>
      <c r="I102" s="485">
        <v>100</v>
      </c>
    </row>
    <row r="103" spans="1:9" x14ac:dyDescent="0.35">
      <c r="A103" s="480">
        <v>95</v>
      </c>
      <c r="B103" s="481" t="s">
        <v>600</v>
      </c>
      <c r="C103" s="482" t="s">
        <v>759</v>
      </c>
      <c r="D103" s="483" t="s">
        <v>760</v>
      </c>
      <c r="E103" s="484" t="s">
        <v>568</v>
      </c>
      <c r="F103" s="485">
        <v>100</v>
      </c>
      <c r="G103" s="485">
        <v>100</v>
      </c>
      <c r="H103" s="485"/>
      <c r="I103" s="485">
        <v>100</v>
      </c>
    </row>
    <row r="104" spans="1:9" x14ac:dyDescent="0.35">
      <c r="A104" s="480">
        <v>96</v>
      </c>
      <c r="B104" s="481" t="s">
        <v>600</v>
      </c>
      <c r="C104" s="482" t="s">
        <v>761</v>
      </c>
      <c r="D104" s="483" t="s">
        <v>762</v>
      </c>
      <c r="E104" s="484" t="s">
        <v>568</v>
      </c>
      <c r="F104" s="485">
        <v>125</v>
      </c>
      <c r="G104" s="485">
        <v>125</v>
      </c>
      <c r="H104" s="485"/>
      <c r="I104" s="485">
        <v>125</v>
      </c>
    </row>
    <row r="105" spans="1:9" x14ac:dyDescent="0.35">
      <c r="A105" s="480">
        <v>97</v>
      </c>
      <c r="B105" s="481" t="s">
        <v>600</v>
      </c>
      <c r="C105" s="482" t="s">
        <v>763</v>
      </c>
      <c r="D105" s="483" t="s">
        <v>764</v>
      </c>
      <c r="E105" s="484" t="s">
        <v>568</v>
      </c>
      <c r="F105" s="485">
        <v>125</v>
      </c>
      <c r="G105" s="485">
        <v>125</v>
      </c>
      <c r="H105" s="485"/>
      <c r="I105" s="485">
        <v>125</v>
      </c>
    </row>
    <row r="106" spans="1:9" x14ac:dyDescent="0.35">
      <c r="A106" s="480">
        <v>98</v>
      </c>
      <c r="B106" s="481" t="s">
        <v>600</v>
      </c>
      <c r="C106" s="482" t="s">
        <v>765</v>
      </c>
      <c r="D106" s="483" t="s">
        <v>766</v>
      </c>
      <c r="E106" s="484" t="s">
        <v>568</v>
      </c>
      <c r="F106" s="485">
        <v>100</v>
      </c>
      <c r="G106" s="485">
        <v>100</v>
      </c>
      <c r="H106" s="485"/>
      <c r="I106" s="485">
        <v>100</v>
      </c>
    </row>
    <row r="107" spans="1:9" x14ac:dyDescent="0.35">
      <c r="A107" s="480">
        <v>99</v>
      </c>
      <c r="B107" s="481" t="s">
        <v>600</v>
      </c>
      <c r="C107" s="482" t="s">
        <v>767</v>
      </c>
      <c r="D107" s="483" t="s">
        <v>768</v>
      </c>
      <c r="E107" s="484" t="s">
        <v>568</v>
      </c>
      <c r="F107" s="485">
        <v>100</v>
      </c>
      <c r="G107" s="485">
        <v>100</v>
      </c>
      <c r="H107" s="485"/>
      <c r="I107" s="485">
        <v>100</v>
      </c>
    </row>
    <row r="108" spans="1:9" x14ac:dyDescent="0.35">
      <c r="A108" s="480">
        <v>100</v>
      </c>
      <c r="B108" s="481" t="s">
        <v>600</v>
      </c>
      <c r="C108" s="482" t="s">
        <v>769</v>
      </c>
      <c r="D108" s="483" t="s">
        <v>770</v>
      </c>
      <c r="E108" s="484" t="s">
        <v>568</v>
      </c>
      <c r="F108" s="485">
        <v>100</v>
      </c>
      <c r="G108" s="485">
        <v>100</v>
      </c>
      <c r="H108" s="485"/>
      <c r="I108" s="485">
        <v>100</v>
      </c>
    </row>
    <row r="109" spans="1:9" x14ac:dyDescent="0.35">
      <c r="A109" s="480">
        <v>101</v>
      </c>
      <c r="B109" s="481" t="s">
        <v>600</v>
      </c>
      <c r="C109" s="482" t="s">
        <v>771</v>
      </c>
      <c r="D109" s="483" t="s">
        <v>772</v>
      </c>
      <c r="E109" s="484" t="s">
        <v>568</v>
      </c>
      <c r="F109" s="485">
        <v>100</v>
      </c>
      <c r="G109" s="485">
        <v>100</v>
      </c>
      <c r="H109" s="485"/>
      <c r="I109" s="485">
        <v>100</v>
      </c>
    </row>
    <row r="110" spans="1:9" x14ac:dyDescent="0.35">
      <c r="A110" s="480">
        <v>102</v>
      </c>
      <c r="B110" s="481" t="s">
        <v>773</v>
      </c>
      <c r="C110" s="482" t="s">
        <v>774</v>
      </c>
      <c r="D110" s="483" t="s">
        <v>775</v>
      </c>
      <c r="E110" s="484" t="s">
        <v>568</v>
      </c>
      <c r="F110" s="485">
        <v>100</v>
      </c>
      <c r="G110" s="485">
        <v>100</v>
      </c>
      <c r="H110" s="485"/>
      <c r="I110" s="485">
        <v>100</v>
      </c>
    </row>
    <row r="111" spans="1:9" x14ac:dyDescent="0.35">
      <c r="A111" s="480">
        <v>103</v>
      </c>
      <c r="B111" s="481" t="s">
        <v>773</v>
      </c>
      <c r="C111" s="482" t="s">
        <v>776</v>
      </c>
      <c r="D111" s="483" t="s">
        <v>777</v>
      </c>
      <c r="E111" s="484" t="s">
        <v>568</v>
      </c>
      <c r="F111" s="485">
        <v>100</v>
      </c>
      <c r="G111" s="485">
        <v>100</v>
      </c>
      <c r="H111" s="485"/>
      <c r="I111" s="485">
        <v>100</v>
      </c>
    </row>
    <row r="112" spans="1:9" x14ac:dyDescent="0.35">
      <c r="A112" s="480">
        <v>104</v>
      </c>
      <c r="B112" s="481" t="s">
        <v>600</v>
      </c>
      <c r="C112" s="482" t="s">
        <v>778</v>
      </c>
      <c r="D112" s="483" t="s">
        <v>779</v>
      </c>
      <c r="E112" s="484" t="s">
        <v>568</v>
      </c>
      <c r="F112" s="485">
        <v>100</v>
      </c>
      <c r="G112" s="485">
        <v>100</v>
      </c>
      <c r="H112" s="485"/>
      <c r="I112" s="485">
        <v>100</v>
      </c>
    </row>
    <row r="113" spans="1:9" x14ac:dyDescent="0.35">
      <c r="A113" s="480">
        <v>105</v>
      </c>
      <c r="B113" s="481" t="s">
        <v>600</v>
      </c>
      <c r="C113" s="482" t="s">
        <v>780</v>
      </c>
      <c r="D113" s="483" t="s">
        <v>781</v>
      </c>
      <c r="E113" s="484" t="s">
        <v>568</v>
      </c>
      <c r="F113" s="485">
        <v>125</v>
      </c>
      <c r="G113" s="485">
        <v>125</v>
      </c>
      <c r="H113" s="485"/>
      <c r="I113" s="485">
        <v>125</v>
      </c>
    </row>
    <row r="114" spans="1:9" x14ac:dyDescent="0.35">
      <c r="A114" s="480">
        <v>106</v>
      </c>
      <c r="B114" s="481" t="s">
        <v>565</v>
      </c>
      <c r="C114" s="482" t="s">
        <v>782</v>
      </c>
      <c r="D114" s="483" t="s">
        <v>783</v>
      </c>
      <c r="E114" s="484" t="s">
        <v>568</v>
      </c>
      <c r="F114" s="485">
        <v>100</v>
      </c>
      <c r="G114" s="485">
        <v>100</v>
      </c>
      <c r="H114" s="485"/>
      <c r="I114" s="485">
        <v>100</v>
      </c>
    </row>
    <row r="115" spans="1:9" x14ac:dyDescent="0.35">
      <c r="A115" s="480">
        <v>107</v>
      </c>
      <c r="B115" s="481" t="s">
        <v>565</v>
      </c>
      <c r="C115" s="482" t="s">
        <v>784</v>
      </c>
      <c r="D115" s="483" t="s">
        <v>785</v>
      </c>
      <c r="E115" s="484" t="s">
        <v>568</v>
      </c>
      <c r="F115" s="485">
        <v>100</v>
      </c>
      <c r="G115" s="485">
        <v>100</v>
      </c>
      <c r="H115" s="485"/>
      <c r="I115" s="485">
        <v>100</v>
      </c>
    </row>
    <row r="116" spans="1:9" x14ac:dyDescent="0.35">
      <c r="A116" s="480">
        <v>108</v>
      </c>
      <c r="B116" s="481" t="s">
        <v>565</v>
      </c>
      <c r="C116" s="482" t="s">
        <v>786</v>
      </c>
      <c r="D116" s="483" t="s">
        <v>787</v>
      </c>
      <c r="E116" s="484" t="s">
        <v>568</v>
      </c>
      <c r="F116" s="485">
        <v>125</v>
      </c>
      <c r="G116" s="485">
        <v>125</v>
      </c>
      <c r="H116" s="485"/>
      <c r="I116" s="485">
        <v>125</v>
      </c>
    </row>
    <row r="117" spans="1:9" x14ac:dyDescent="0.35">
      <c r="A117" s="480">
        <v>109</v>
      </c>
      <c r="B117" s="481" t="s">
        <v>565</v>
      </c>
      <c r="C117" s="482" t="s">
        <v>788</v>
      </c>
      <c r="D117" s="483" t="s">
        <v>789</v>
      </c>
      <c r="E117" s="484" t="s">
        <v>568</v>
      </c>
      <c r="F117" s="485">
        <v>100</v>
      </c>
      <c r="G117" s="485">
        <v>100</v>
      </c>
      <c r="H117" s="485"/>
      <c r="I117" s="485">
        <v>100</v>
      </c>
    </row>
    <row r="118" spans="1:9" x14ac:dyDescent="0.35">
      <c r="A118" s="480">
        <v>110</v>
      </c>
      <c r="B118" s="481" t="s">
        <v>565</v>
      </c>
      <c r="C118" s="482" t="s">
        <v>790</v>
      </c>
      <c r="D118" s="483" t="s">
        <v>791</v>
      </c>
      <c r="E118" s="484" t="s">
        <v>568</v>
      </c>
      <c r="F118" s="485">
        <v>100</v>
      </c>
      <c r="G118" s="485">
        <v>100</v>
      </c>
      <c r="H118" s="485"/>
      <c r="I118" s="485">
        <v>100</v>
      </c>
    </row>
    <row r="119" spans="1:9" x14ac:dyDescent="0.35">
      <c r="A119" s="480">
        <v>111</v>
      </c>
      <c r="B119" s="481" t="s">
        <v>565</v>
      </c>
      <c r="C119" s="482" t="s">
        <v>792</v>
      </c>
      <c r="D119" s="483" t="s">
        <v>793</v>
      </c>
      <c r="E119" s="484" t="s">
        <v>568</v>
      </c>
      <c r="F119" s="485">
        <v>100</v>
      </c>
      <c r="G119" s="485">
        <v>100</v>
      </c>
      <c r="H119" s="485"/>
      <c r="I119" s="485">
        <v>100</v>
      </c>
    </row>
    <row r="120" spans="1:9" x14ac:dyDescent="0.35">
      <c r="A120" s="480">
        <v>112</v>
      </c>
      <c r="B120" s="481" t="s">
        <v>565</v>
      </c>
      <c r="C120" s="482" t="s">
        <v>794</v>
      </c>
      <c r="D120" s="483" t="s">
        <v>795</v>
      </c>
      <c r="E120" s="484" t="s">
        <v>568</v>
      </c>
      <c r="F120" s="485">
        <v>100</v>
      </c>
      <c r="G120" s="485">
        <v>100</v>
      </c>
      <c r="H120" s="485"/>
      <c r="I120" s="485">
        <v>100</v>
      </c>
    </row>
    <row r="121" spans="1:9" x14ac:dyDescent="0.35">
      <c r="A121" s="480">
        <v>113</v>
      </c>
      <c r="B121" s="481" t="s">
        <v>565</v>
      </c>
      <c r="C121" s="482" t="s">
        <v>796</v>
      </c>
      <c r="D121" s="483" t="s">
        <v>797</v>
      </c>
      <c r="E121" s="484" t="s">
        <v>568</v>
      </c>
      <c r="F121" s="485">
        <v>100</v>
      </c>
      <c r="G121" s="485">
        <v>100</v>
      </c>
      <c r="H121" s="485"/>
      <c r="I121" s="485">
        <v>100</v>
      </c>
    </row>
    <row r="122" spans="1:9" x14ac:dyDescent="0.35">
      <c r="A122" s="480">
        <v>114</v>
      </c>
      <c r="B122" s="481" t="s">
        <v>565</v>
      </c>
      <c r="C122" s="482" t="s">
        <v>798</v>
      </c>
      <c r="D122" s="483" t="s">
        <v>799</v>
      </c>
      <c r="E122" s="484" t="s">
        <v>568</v>
      </c>
      <c r="F122" s="485">
        <v>125</v>
      </c>
      <c r="G122" s="485">
        <v>125</v>
      </c>
      <c r="H122" s="485"/>
      <c r="I122" s="485">
        <v>125</v>
      </c>
    </row>
    <row r="123" spans="1:9" x14ac:dyDescent="0.35">
      <c r="A123" s="480">
        <v>115</v>
      </c>
      <c r="B123" s="481" t="s">
        <v>565</v>
      </c>
      <c r="C123" s="482" t="s">
        <v>800</v>
      </c>
      <c r="D123" s="483" t="s">
        <v>801</v>
      </c>
      <c r="E123" s="484" t="s">
        <v>568</v>
      </c>
      <c r="F123" s="485">
        <v>125</v>
      </c>
      <c r="G123" s="485">
        <v>125</v>
      </c>
      <c r="H123" s="485"/>
      <c r="I123" s="485">
        <v>125</v>
      </c>
    </row>
    <row r="124" spans="1:9" x14ac:dyDescent="0.35">
      <c r="A124" s="480">
        <v>116</v>
      </c>
      <c r="B124" s="481" t="s">
        <v>565</v>
      </c>
      <c r="C124" s="482" t="s">
        <v>802</v>
      </c>
      <c r="D124" s="483" t="s">
        <v>803</v>
      </c>
      <c r="E124" s="484" t="s">
        <v>568</v>
      </c>
      <c r="F124" s="485">
        <v>100</v>
      </c>
      <c r="G124" s="485">
        <v>100</v>
      </c>
      <c r="H124" s="485"/>
      <c r="I124" s="485">
        <v>100</v>
      </c>
    </row>
    <row r="125" spans="1:9" x14ac:dyDescent="0.35">
      <c r="A125" s="480">
        <v>117</v>
      </c>
      <c r="B125" s="481" t="s">
        <v>565</v>
      </c>
      <c r="C125" s="482" t="s">
        <v>804</v>
      </c>
      <c r="D125" s="483" t="s">
        <v>805</v>
      </c>
      <c r="E125" s="484" t="s">
        <v>568</v>
      </c>
      <c r="F125" s="485">
        <v>100</v>
      </c>
      <c r="G125" s="485">
        <v>100</v>
      </c>
      <c r="H125" s="485"/>
      <c r="I125" s="485">
        <v>100</v>
      </c>
    </row>
    <row r="126" spans="1:9" x14ac:dyDescent="0.35">
      <c r="A126" s="480">
        <v>118</v>
      </c>
      <c r="B126" s="481" t="s">
        <v>565</v>
      </c>
      <c r="C126" s="482" t="s">
        <v>806</v>
      </c>
      <c r="D126" s="483" t="s">
        <v>807</v>
      </c>
      <c r="E126" s="484" t="s">
        <v>568</v>
      </c>
      <c r="F126" s="485">
        <v>162.5</v>
      </c>
      <c r="G126" s="485">
        <v>162.5</v>
      </c>
      <c r="H126" s="485"/>
      <c r="I126" s="485">
        <v>162.5</v>
      </c>
    </row>
    <row r="127" spans="1:9" x14ac:dyDescent="0.35">
      <c r="A127" s="480">
        <v>119</v>
      </c>
      <c r="B127" s="481" t="s">
        <v>565</v>
      </c>
      <c r="C127" s="482" t="s">
        <v>808</v>
      </c>
      <c r="D127" s="483" t="s">
        <v>809</v>
      </c>
      <c r="E127" s="484" t="s">
        <v>568</v>
      </c>
      <c r="F127" s="485">
        <v>125</v>
      </c>
      <c r="G127" s="485">
        <v>125</v>
      </c>
      <c r="H127" s="485"/>
      <c r="I127" s="485">
        <v>125</v>
      </c>
    </row>
    <row r="128" spans="1:9" x14ac:dyDescent="0.35">
      <c r="A128" s="480">
        <v>120</v>
      </c>
      <c r="B128" s="481" t="s">
        <v>565</v>
      </c>
      <c r="C128" s="482" t="s">
        <v>810</v>
      </c>
      <c r="D128" s="483" t="s">
        <v>811</v>
      </c>
      <c r="E128" s="484" t="s">
        <v>568</v>
      </c>
      <c r="F128" s="485">
        <v>162.5</v>
      </c>
      <c r="G128" s="485">
        <v>162.5</v>
      </c>
      <c r="H128" s="485"/>
      <c r="I128" s="485">
        <v>162.5</v>
      </c>
    </row>
    <row r="129" spans="1:9" x14ac:dyDescent="0.35">
      <c r="A129" s="480">
        <v>121</v>
      </c>
      <c r="B129" s="481" t="s">
        <v>565</v>
      </c>
      <c r="C129" s="482" t="s">
        <v>812</v>
      </c>
      <c r="D129" s="483" t="s">
        <v>813</v>
      </c>
      <c r="E129" s="484" t="s">
        <v>568</v>
      </c>
      <c r="F129" s="485">
        <v>162.5</v>
      </c>
      <c r="G129" s="485">
        <v>162.5</v>
      </c>
      <c r="H129" s="485"/>
      <c r="I129" s="485">
        <v>162.5</v>
      </c>
    </row>
    <row r="130" spans="1:9" x14ac:dyDescent="0.35">
      <c r="A130" s="480">
        <v>122</v>
      </c>
      <c r="B130" s="481" t="s">
        <v>565</v>
      </c>
      <c r="C130" s="482" t="s">
        <v>814</v>
      </c>
      <c r="D130" s="483" t="s">
        <v>815</v>
      </c>
      <c r="E130" s="484" t="s">
        <v>568</v>
      </c>
      <c r="F130" s="485">
        <v>125</v>
      </c>
      <c r="G130" s="485">
        <v>125</v>
      </c>
      <c r="H130" s="485"/>
      <c r="I130" s="485">
        <v>125</v>
      </c>
    </row>
    <row r="131" spans="1:9" x14ac:dyDescent="0.35">
      <c r="A131" s="480">
        <v>123</v>
      </c>
      <c r="B131" s="481" t="s">
        <v>565</v>
      </c>
      <c r="C131" s="482" t="s">
        <v>816</v>
      </c>
      <c r="D131" s="483" t="s">
        <v>817</v>
      </c>
      <c r="E131" s="484" t="s">
        <v>568</v>
      </c>
      <c r="F131" s="485">
        <v>125</v>
      </c>
      <c r="G131" s="485">
        <v>125</v>
      </c>
      <c r="H131" s="485"/>
      <c r="I131" s="485">
        <v>125</v>
      </c>
    </row>
    <row r="132" spans="1:9" x14ac:dyDescent="0.35">
      <c r="A132" s="480">
        <v>124</v>
      </c>
      <c r="B132" s="481" t="s">
        <v>565</v>
      </c>
      <c r="C132" s="482" t="s">
        <v>818</v>
      </c>
      <c r="D132" s="483" t="s">
        <v>819</v>
      </c>
      <c r="E132" s="484" t="s">
        <v>568</v>
      </c>
      <c r="F132" s="485">
        <v>125</v>
      </c>
      <c r="G132" s="485">
        <v>125</v>
      </c>
      <c r="H132" s="485"/>
      <c r="I132" s="485">
        <v>125</v>
      </c>
    </row>
    <row r="133" spans="1:9" x14ac:dyDescent="0.35">
      <c r="A133" s="480">
        <v>125</v>
      </c>
      <c r="B133" s="481" t="s">
        <v>565</v>
      </c>
      <c r="C133" s="482" t="s">
        <v>820</v>
      </c>
      <c r="D133" s="483" t="s">
        <v>821</v>
      </c>
      <c r="E133" s="484" t="s">
        <v>568</v>
      </c>
      <c r="F133" s="485">
        <v>125</v>
      </c>
      <c r="G133" s="485">
        <v>125</v>
      </c>
      <c r="H133" s="485"/>
      <c r="I133" s="485">
        <v>125</v>
      </c>
    </row>
    <row r="134" spans="1:9" x14ac:dyDescent="0.35">
      <c r="A134" s="480">
        <v>126</v>
      </c>
      <c r="B134" s="481" t="s">
        <v>565</v>
      </c>
      <c r="C134" s="482" t="s">
        <v>822</v>
      </c>
      <c r="D134" s="483" t="s">
        <v>823</v>
      </c>
      <c r="E134" s="484" t="s">
        <v>568</v>
      </c>
      <c r="F134" s="485">
        <v>162.5</v>
      </c>
      <c r="G134" s="485">
        <v>162.5</v>
      </c>
      <c r="H134" s="485"/>
      <c r="I134" s="485">
        <v>162.5</v>
      </c>
    </row>
    <row r="135" spans="1:9" x14ac:dyDescent="0.35">
      <c r="A135" s="480">
        <v>127</v>
      </c>
      <c r="B135" s="481" t="s">
        <v>565</v>
      </c>
      <c r="C135" s="482" t="s">
        <v>824</v>
      </c>
      <c r="D135" s="483" t="s">
        <v>825</v>
      </c>
      <c r="E135" s="484" t="s">
        <v>568</v>
      </c>
      <c r="F135" s="485">
        <v>162.5</v>
      </c>
      <c r="G135" s="485">
        <v>162.5</v>
      </c>
      <c r="H135" s="485"/>
      <c r="I135" s="485">
        <v>162.5</v>
      </c>
    </row>
    <row r="136" spans="1:9" x14ac:dyDescent="0.35">
      <c r="A136" s="480">
        <v>128</v>
      </c>
      <c r="B136" s="481" t="s">
        <v>565</v>
      </c>
      <c r="C136" s="482" t="s">
        <v>826</v>
      </c>
      <c r="D136" s="483" t="s">
        <v>827</v>
      </c>
      <c r="E136" s="484" t="s">
        <v>568</v>
      </c>
      <c r="F136" s="485">
        <v>162.5</v>
      </c>
      <c r="G136" s="485">
        <v>162.5</v>
      </c>
      <c r="H136" s="485"/>
      <c r="I136" s="485">
        <v>162.5</v>
      </c>
    </row>
    <row r="137" spans="1:9" x14ac:dyDescent="0.35">
      <c r="A137" s="480">
        <v>129</v>
      </c>
      <c r="B137" s="481" t="s">
        <v>565</v>
      </c>
      <c r="C137" s="482" t="s">
        <v>828</v>
      </c>
      <c r="D137" s="483" t="s">
        <v>829</v>
      </c>
      <c r="E137" s="484" t="s">
        <v>568</v>
      </c>
      <c r="F137" s="485">
        <v>162.5</v>
      </c>
      <c r="G137" s="485">
        <v>162.5</v>
      </c>
      <c r="H137" s="485"/>
      <c r="I137" s="485">
        <v>162.5</v>
      </c>
    </row>
    <row r="138" spans="1:9" x14ac:dyDescent="0.35">
      <c r="A138" s="480">
        <v>130</v>
      </c>
      <c r="B138" s="481" t="s">
        <v>565</v>
      </c>
      <c r="C138" s="482" t="s">
        <v>830</v>
      </c>
      <c r="D138" s="483" t="s">
        <v>831</v>
      </c>
      <c r="E138" s="484" t="s">
        <v>568</v>
      </c>
      <c r="F138" s="485">
        <v>125</v>
      </c>
      <c r="G138" s="485">
        <v>125</v>
      </c>
      <c r="H138" s="485"/>
      <c r="I138" s="485">
        <v>125</v>
      </c>
    </row>
    <row r="139" spans="1:9" x14ac:dyDescent="0.35">
      <c r="A139" s="480">
        <v>131</v>
      </c>
      <c r="B139" s="481" t="s">
        <v>565</v>
      </c>
      <c r="C139" s="482" t="s">
        <v>832</v>
      </c>
      <c r="D139" s="483" t="s">
        <v>833</v>
      </c>
      <c r="E139" s="484" t="s">
        <v>568</v>
      </c>
      <c r="F139" s="485">
        <v>162.5</v>
      </c>
      <c r="G139" s="485">
        <v>162.5</v>
      </c>
      <c r="H139" s="485"/>
      <c r="I139" s="485">
        <v>162.5</v>
      </c>
    </row>
    <row r="140" spans="1:9" x14ac:dyDescent="0.35">
      <c r="A140" s="480">
        <v>132</v>
      </c>
      <c r="B140" s="481" t="s">
        <v>600</v>
      </c>
      <c r="C140" s="482" t="s">
        <v>834</v>
      </c>
      <c r="D140" s="483" t="s">
        <v>835</v>
      </c>
      <c r="E140" s="484" t="s">
        <v>568</v>
      </c>
      <c r="F140" s="485">
        <v>125</v>
      </c>
      <c r="G140" s="485">
        <v>125</v>
      </c>
      <c r="H140" s="485"/>
      <c r="I140" s="485">
        <v>125</v>
      </c>
    </row>
    <row r="141" spans="1:9" x14ac:dyDescent="0.35">
      <c r="A141" s="480">
        <v>133</v>
      </c>
      <c r="B141" s="481" t="s">
        <v>565</v>
      </c>
      <c r="C141" s="482" t="s">
        <v>836</v>
      </c>
      <c r="D141" s="483" t="s">
        <v>837</v>
      </c>
      <c r="E141" s="484" t="s">
        <v>568</v>
      </c>
      <c r="F141" s="485">
        <v>162.5</v>
      </c>
      <c r="G141" s="485">
        <v>162.5</v>
      </c>
      <c r="H141" s="485"/>
      <c r="I141" s="485">
        <v>162.5</v>
      </c>
    </row>
    <row r="142" spans="1:9" x14ac:dyDescent="0.35">
      <c r="A142" s="480">
        <v>134</v>
      </c>
      <c r="B142" s="481" t="s">
        <v>838</v>
      </c>
      <c r="C142" s="482" t="s">
        <v>839</v>
      </c>
      <c r="D142" s="483" t="s">
        <v>840</v>
      </c>
      <c r="E142" s="484" t="s">
        <v>568</v>
      </c>
      <c r="F142" s="485">
        <v>125</v>
      </c>
      <c r="G142" s="485">
        <v>125</v>
      </c>
      <c r="H142" s="485"/>
      <c r="I142" s="485">
        <v>125</v>
      </c>
    </row>
    <row r="143" spans="1:9" x14ac:dyDescent="0.35">
      <c r="A143" s="480">
        <v>135</v>
      </c>
      <c r="B143" s="481" t="s">
        <v>838</v>
      </c>
      <c r="C143" s="482" t="s">
        <v>841</v>
      </c>
      <c r="D143" s="483" t="s">
        <v>842</v>
      </c>
      <c r="E143" s="484" t="s">
        <v>568</v>
      </c>
      <c r="F143" s="485">
        <v>125</v>
      </c>
      <c r="G143" s="485">
        <v>125</v>
      </c>
      <c r="H143" s="485"/>
      <c r="I143" s="485">
        <v>125</v>
      </c>
    </row>
    <row r="144" spans="1:9" x14ac:dyDescent="0.35">
      <c r="A144" s="480">
        <v>136</v>
      </c>
      <c r="B144" s="481" t="s">
        <v>838</v>
      </c>
      <c r="C144" s="482" t="s">
        <v>843</v>
      </c>
      <c r="D144" s="483" t="s">
        <v>844</v>
      </c>
      <c r="E144" s="484" t="s">
        <v>568</v>
      </c>
      <c r="F144" s="485">
        <v>125</v>
      </c>
      <c r="G144" s="485">
        <v>125</v>
      </c>
      <c r="H144" s="485"/>
      <c r="I144" s="485">
        <v>125</v>
      </c>
    </row>
    <row r="145" spans="1:9" x14ac:dyDescent="0.35">
      <c r="A145" s="480">
        <v>137</v>
      </c>
      <c r="B145" s="481" t="s">
        <v>838</v>
      </c>
      <c r="C145" s="482" t="s">
        <v>845</v>
      </c>
      <c r="D145" s="483" t="s">
        <v>846</v>
      </c>
      <c r="E145" s="484" t="s">
        <v>568</v>
      </c>
      <c r="F145" s="485">
        <v>125</v>
      </c>
      <c r="G145" s="485">
        <v>125</v>
      </c>
      <c r="H145" s="485"/>
      <c r="I145" s="485">
        <v>125</v>
      </c>
    </row>
    <row r="146" spans="1:9" x14ac:dyDescent="0.35">
      <c r="A146" s="480">
        <v>138</v>
      </c>
      <c r="B146" s="481" t="s">
        <v>838</v>
      </c>
      <c r="C146" s="482" t="s">
        <v>847</v>
      </c>
      <c r="D146" s="483" t="s">
        <v>848</v>
      </c>
      <c r="E146" s="484" t="s">
        <v>568</v>
      </c>
      <c r="F146" s="485">
        <v>125</v>
      </c>
      <c r="G146" s="485">
        <v>125</v>
      </c>
      <c r="H146" s="485"/>
      <c r="I146" s="485">
        <v>125</v>
      </c>
    </row>
    <row r="147" spans="1:9" x14ac:dyDescent="0.35">
      <c r="A147" s="480">
        <v>139</v>
      </c>
      <c r="B147" s="481" t="s">
        <v>838</v>
      </c>
      <c r="C147" s="482" t="s">
        <v>849</v>
      </c>
      <c r="D147" s="483" t="s">
        <v>850</v>
      </c>
      <c r="E147" s="484" t="s">
        <v>568</v>
      </c>
      <c r="F147" s="485">
        <v>125</v>
      </c>
      <c r="G147" s="485">
        <v>125</v>
      </c>
      <c r="H147" s="485"/>
      <c r="I147" s="485">
        <v>125</v>
      </c>
    </row>
    <row r="148" spans="1:9" x14ac:dyDescent="0.35">
      <c r="A148" s="480">
        <v>140</v>
      </c>
      <c r="B148" s="481" t="s">
        <v>851</v>
      </c>
      <c r="C148" s="482" t="s">
        <v>852</v>
      </c>
      <c r="D148" s="483" t="s">
        <v>853</v>
      </c>
      <c r="E148" s="484" t="s">
        <v>568</v>
      </c>
      <c r="F148" s="485">
        <v>125</v>
      </c>
      <c r="G148" s="485">
        <v>125</v>
      </c>
      <c r="H148" s="485"/>
      <c r="I148" s="485">
        <v>125</v>
      </c>
    </row>
    <row r="149" spans="1:9" x14ac:dyDescent="0.35">
      <c r="A149" s="480">
        <v>141</v>
      </c>
      <c r="B149" s="481" t="s">
        <v>851</v>
      </c>
      <c r="C149" s="482" t="s">
        <v>854</v>
      </c>
      <c r="D149" s="483" t="s">
        <v>855</v>
      </c>
      <c r="E149" s="484" t="s">
        <v>568</v>
      </c>
      <c r="F149" s="485">
        <v>125</v>
      </c>
      <c r="G149" s="485">
        <v>125</v>
      </c>
      <c r="H149" s="485"/>
      <c r="I149" s="485">
        <v>125</v>
      </c>
    </row>
    <row r="150" spans="1:9" x14ac:dyDescent="0.35">
      <c r="A150" s="480">
        <v>142</v>
      </c>
      <c r="B150" s="481" t="s">
        <v>856</v>
      </c>
      <c r="C150" s="482" t="s">
        <v>857</v>
      </c>
      <c r="D150" s="483" t="s">
        <v>858</v>
      </c>
      <c r="E150" s="484" t="s">
        <v>568</v>
      </c>
      <c r="F150" s="485">
        <v>125</v>
      </c>
      <c r="G150" s="485">
        <v>125</v>
      </c>
      <c r="H150" s="485"/>
      <c r="I150" s="485">
        <v>125</v>
      </c>
    </row>
    <row r="151" spans="1:9" x14ac:dyDescent="0.35">
      <c r="A151" s="480">
        <v>143</v>
      </c>
      <c r="B151" s="481" t="s">
        <v>851</v>
      </c>
      <c r="C151" s="482" t="s">
        <v>859</v>
      </c>
      <c r="D151" s="483" t="s">
        <v>860</v>
      </c>
      <c r="E151" s="484" t="s">
        <v>568</v>
      </c>
      <c r="F151" s="485">
        <v>125</v>
      </c>
      <c r="G151" s="485">
        <v>125</v>
      </c>
      <c r="H151" s="485"/>
      <c r="I151" s="485">
        <v>125</v>
      </c>
    </row>
    <row r="152" spans="1:9" x14ac:dyDescent="0.35">
      <c r="A152" s="480">
        <v>144</v>
      </c>
      <c r="B152" s="481" t="s">
        <v>856</v>
      </c>
      <c r="C152" s="482" t="s">
        <v>861</v>
      </c>
      <c r="D152" s="483" t="s">
        <v>862</v>
      </c>
      <c r="E152" s="484" t="s">
        <v>568</v>
      </c>
      <c r="F152" s="485">
        <v>125</v>
      </c>
      <c r="G152" s="485">
        <v>125</v>
      </c>
      <c r="H152" s="485"/>
      <c r="I152" s="485">
        <v>125</v>
      </c>
    </row>
    <row r="153" spans="1:9" x14ac:dyDescent="0.35">
      <c r="A153" s="480">
        <v>145</v>
      </c>
      <c r="B153" s="481" t="s">
        <v>838</v>
      </c>
      <c r="C153" s="482" t="s">
        <v>863</v>
      </c>
      <c r="D153" s="483" t="s">
        <v>864</v>
      </c>
      <c r="E153" s="484" t="s">
        <v>568</v>
      </c>
      <c r="F153" s="485">
        <v>125</v>
      </c>
      <c r="G153" s="485">
        <v>125</v>
      </c>
      <c r="H153" s="485"/>
      <c r="I153" s="485">
        <v>125</v>
      </c>
    </row>
    <row r="154" spans="1:9" x14ac:dyDescent="0.35">
      <c r="A154" s="480">
        <v>146</v>
      </c>
      <c r="B154" s="481" t="s">
        <v>851</v>
      </c>
      <c r="C154" s="482" t="s">
        <v>865</v>
      </c>
      <c r="D154" s="483" t="s">
        <v>866</v>
      </c>
      <c r="E154" s="484" t="s">
        <v>568</v>
      </c>
      <c r="F154" s="485">
        <v>125</v>
      </c>
      <c r="G154" s="485">
        <v>125</v>
      </c>
      <c r="H154" s="485"/>
      <c r="I154" s="485">
        <v>125</v>
      </c>
    </row>
    <row r="155" spans="1:9" x14ac:dyDescent="0.35">
      <c r="A155" s="480">
        <v>147</v>
      </c>
      <c r="B155" s="481" t="s">
        <v>565</v>
      </c>
      <c r="C155" s="482" t="s">
        <v>867</v>
      </c>
      <c r="D155" s="483" t="s">
        <v>868</v>
      </c>
      <c r="E155" s="484" t="s">
        <v>568</v>
      </c>
      <c r="F155" s="485">
        <v>162.5</v>
      </c>
      <c r="G155" s="485">
        <v>162.5</v>
      </c>
      <c r="H155" s="485"/>
      <c r="I155" s="485">
        <v>162.5</v>
      </c>
    </row>
    <row r="156" spans="1:9" x14ac:dyDescent="0.35">
      <c r="A156" s="480">
        <v>148</v>
      </c>
      <c r="B156" s="481" t="s">
        <v>565</v>
      </c>
      <c r="C156" s="482" t="s">
        <v>869</v>
      </c>
      <c r="D156" s="483" t="s">
        <v>870</v>
      </c>
      <c r="E156" s="484" t="s">
        <v>568</v>
      </c>
      <c r="F156" s="485">
        <v>162.5</v>
      </c>
      <c r="G156" s="485">
        <v>162.5</v>
      </c>
      <c r="H156" s="485"/>
      <c r="I156" s="485">
        <v>162.5</v>
      </c>
    </row>
    <row r="157" spans="1:9" x14ac:dyDescent="0.35">
      <c r="A157" s="480">
        <v>149</v>
      </c>
      <c r="B157" s="481" t="s">
        <v>565</v>
      </c>
      <c r="C157" s="482" t="s">
        <v>871</v>
      </c>
      <c r="D157" s="483" t="s">
        <v>872</v>
      </c>
      <c r="E157" s="484" t="s">
        <v>568</v>
      </c>
      <c r="F157" s="485">
        <v>125</v>
      </c>
      <c r="G157" s="485">
        <v>125</v>
      </c>
      <c r="H157" s="485"/>
      <c r="I157" s="485">
        <v>125</v>
      </c>
    </row>
    <row r="158" spans="1:9" x14ac:dyDescent="0.35">
      <c r="A158" s="480">
        <v>150</v>
      </c>
      <c r="B158" s="481" t="s">
        <v>565</v>
      </c>
      <c r="C158" s="482" t="s">
        <v>873</v>
      </c>
      <c r="D158" s="483" t="s">
        <v>874</v>
      </c>
      <c r="E158" s="484" t="s">
        <v>568</v>
      </c>
      <c r="F158" s="485">
        <v>125</v>
      </c>
      <c r="G158" s="485">
        <v>125</v>
      </c>
      <c r="H158" s="485"/>
      <c r="I158" s="485">
        <v>125</v>
      </c>
    </row>
    <row r="159" spans="1:9" x14ac:dyDescent="0.35">
      <c r="A159" s="480">
        <v>151</v>
      </c>
      <c r="B159" s="481" t="s">
        <v>565</v>
      </c>
      <c r="C159" s="482" t="s">
        <v>875</v>
      </c>
      <c r="D159" s="483" t="s">
        <v>876</v>
      </c>
      <c r="E159" s="484" t="s">
        <v>568</v>
      </c>
      <c r="F159" s="485">
        <v>125</v>
      </c>
      <c r="G159" s="485">
        <v>125</v>
      </c>
      <c r="H159" s="485"/>
      <c r="I159" s="485">
        <v>125</v>
      </c>
    </row>
    <row r="160" spans="1:9" x14ac:dyDescent="0.35">
      <c r="A160" s="480">
        <v>152</v>
      </c>
      <c r="B160" s="481" t="s">
        <v>565</v>
      </c>
      <c r="C160" s="482" t="s">
        <v>877</v>
      </c>
      <c r="D160" s="483" t="s">
        <v>878</v>
      </c>
      <c r="E160" s="484" t="s">
        <v>568</v>
      </c>
      <c r="F160" s="485">
        <v>162.5</v>
      </c>
      <c r="G160" s="485">
        <v>162.5</v>
      </c>
      <c r="H160" s="485"/>
      <c r="I160" s="485">
        <v>162.5</v>
      </c>
    </row>
    <row r="161" spans="1:9" x14ac:dyDescent="0.35">
      <c r="A161" s="480">
        <v>153</v>
      </c>
      <c r="B161" s="481" t="s">
        <v>565</v>
      </c>
      <c r="C161" s="482" t="s">
        <v>879</v>
      </c>
      <c r="D161" s="483" t="s">
        <v>880</v>
      </c>
      <c r="E161" s="484" t="s">
        <v>568</v>
      </c>
      <c r="F161" s="485">
        <v>125</v>
      </c>
      <c r="G161" s="485">
        <v>125</v>
      </c>
      <c r="H161" s="485"/>
      <c r="I161" s="485">
        <v>125</v>
      </c>
    </row>
    <row r="162" spans="1:9" x14ac:dyDescent="0.35">
      <c r="A162" s="480">
        <v>154</v>
      </c>
      <c r="B162" s="481" t="s">
        <v>565</v>
      </c>
      <c r="C162" s="482" t="s">
        <v>881</v>
      </c>
      <c r="D162" s="483" t="s">
        <v>882</v>
      </c>
      <c r="E162" s="484" t="s">
        <v>568</v>
      </c>
      <c r="F162" s="485">
        <v>162.5</v>
      </c>
      <c r="G162" s="485">
        <v>162.5</v>
      </c>
      <c r="H162" s="485"/>
      <c r="I162" s="485">
        <v>162.5</v>
      </c>
    </row>
    <row r="163" spans="1:9" x14ac:dyDescent="0.35">
      <c r="A163" s="480">
        <v>155</v>
      </c>
      <c r="B163" s="481" t="s">
        <v>565</v>
      </c>
      <c r="C163" s="482" t="s">
        <v>883</v>
      </c>
      <c r="D163" s="483" t="s">
        <v>884</v>
      </c>
      <c r="E163" s="484" t="s">
        <v>568</v>
      </c>
      <c r="F163" s="485">
        <v>162.5</v>
      </c>
      <c r="G163" s="485">
        <v>162.5</v>
      </c>
      <c r="H163" s="485"/>
      <c r="I163" s="485">
        <v>162.5</v>
      </c>
    </row>
    <row r="164" spans="1:9" x14ac:dyDescent="0.35">
      <c r="A164" s="480">
        <v>156</v>
      </c>
      <c r="B164" s="481" t="s">
        <v>565</v>
      </c>
      <c r="C164" s="482" t="s">
        <v>885</v>
      </c>
      <c r="D164" s="483" t="s">
        <v>886</v>
      </c>
      <c r="E164" s="484" t="s">
        <v>568</v>
      </c>
      <c r="F164" s="485">
        <v>125</v>
      </c>
      <c r="G164" s="485">
        <v>125</v>
      </c>
      <c r="H164" s="485"/>
      <c r="I164" s="485">
        <v>125</v>
      </c>
    </row>
    <row r="165" spans="1:9" x14ac:dyDescent="0.35">
      <c r="A165" s="480">
        <v>157</v>
      </c>
      <c r="B165" s="481" t="s">
        <v>565</v>
      </c>
      <c r="C165" s="482" t="s">
        <v>887</v>
      </c>
      <c r="D165" s="483" t="s">
        <v>888</v>
      </c>
      <c r="E165" s="484" t="s">
        <v>568</v>
      </c>
      <c r="F165" s="485">
        <v>162.5</v>
      </c>
      <c r="G165" s="485">
        <v>162.5</v>
      </c>
      <c r="H165" s="485"/>
      <c r="I165" s="485">
        <v>162.5</v>
      </c>
    </row>
    <row r="166" spans="1:9" x14ac:dyDescent="0.35">
      <c r="A166" s="480">
        <v>158</v>
      </c>
      <c r="B166" s="481" t="s">
        <v>565</v>
      </c>
      <c r="C166" s="482" t="s">
        <v>889</v>
      </c>
      <c r="D166" s="483" t="s">
        <v>890</v>
      </c>
      <c r="E166" s="484" t="s">
        <v>568</v>
      </c>
      <c r="F166" s="485">
        <v>125</v>
      </c>
      <c r="G166" s="485">
        <v>125</v>
      </c>
      <c r="H166" s="485"/>
      <c r="I166" s="485">
        <v>125</v>
      </c>
    </row>
    <row r="167" spans="1:9" x14ac:dyDescent="0.35">
      <c r="A167" s="480">
        <v>159</v>
      </c>
      <c r="B167" s="481" t="s">
        <v>565</v>
      </c>
      <c r="C167" s="482" t="s">
        <v>891</v>
      </c>
      <c r="D167" s="483" t="s">
        <v>892</v>
      </c>
      <c r="E167" s="484" t="s">
        <v>568</v>
      </c>
      <c r="F167" s="485">
        <v>162.5</v>
      </c>
      <c r="G167" s="485">
        <v>162.5</v>
      </c>
      <c r="H167" s="485"/>
      <c r="I167" s="485">
        <v>162.5</v>
      </c>
    </row>
    <row r="168" spans="1:9" x14ac:dyDescent="0.35">
      <c r="A168" s="480">
        <v>160</v>
      </c>
      <c r="B168" s="481" t="s">
        <v>565</v>
      </c>
      <c r="C168" s="482" t="s">
        <v>893</v>
      </c>
      <c r="D168" s="483" t="s">
        <v>894</v>
      </c>
      <c r="E168" s="484" t="s">
        <v>568</v>
      </c>
      <c r="F168" s="485">
        <v>162.5</v>
      </c>
      <c r="G168" s="485">
        <v>162.5</v>
      </c>
      <c r="H168" s="485"/>
      <c r="I168" s="485">
        <v>162.5</v>
      </c>
    </row>
    <row r="169" spans="1:9" x14ac:dyDescent="0.35">
      <c r="A169" s="480">
        <v>161</v>
      </c>
      <c r="B169" s="481" t="s">
        <v>565</v>
      </c>
      <c r="C169" s="482" t="s">
        <v>895</v>
      </c>
      <c r="D169" s="483" t="s">
        <v>896</v>
      </c>
      <c r="E169" s="484" t="s">
        <v>568</v>
      </c>
      <c r="F169" s="485">
        <v>125</v>
      </c>
      <c r="G169" s="485">
        <v>125</v>
      </c>
      <c r="H169" s="485"/>
      <c r="I169" s="485">
        <v>125</v>
      </c>
    </row>
    <row r="170" spans="1:9" x14ac:dyDescent="0.35">
      <c r="A170" s="480">
        <v>162</v>
      </c>
      <c r="B170" s="481" t="s">
        <v>565</v>
      </c>
      <c r="C170" s="482" t="s">
        <v>897</v>
      </c>
      <c r="D170" s="483" t="s">
        <v>898</v>
      </c>
      <c r="E170" s="484" t="s">
        <v>568</v>
      </c>
      <c r="F170" s="485">
        <v>162.5</v>
      </c>
      <c r="G170" s="485">
        <v>162.5</v>
      </c>
      <c r="H170" s="485"/>
      <c r="I170" s="485">
        <v>162.5</v>
      </c>
    </row>
    <row r="171" spans="1:9" x14ac:dyDescent="0.35">
      <c r="A171" s="480">
        <v>163</v>
      </c>
      <c r="B171" s="481" t="s">
        <v>565</v>
      </c>
      <c r="C171" s="482" t="s">
        <v>899</v>
      </c>
      <c r="D171" s="483" t="s">
        <v>900</v>
      </c>
      <c r="E171" s="484" t="s">
        <v>568</v>
      </c>
      <c r="F171" s="485">
        <v>162.5</v>
      </c>
      <c r="G171" s="485">
        <v>162.5</v>
      </c>
      <c r="H171" s="485"/>
      <c r="I171" s="485">
        <v>162.5</v>
      </c>
    </row>
    <row r="172" spans="1:9" x14ac:dyDescent="0.35">
      <c r="A172" s="480">
        <v>164</v>
      </c>
      <c r="B172" s="481" t="s">
        <v>565</v>
      </c>
      <c r="C172" s="482" t="s">
        <v>901</v>
      </c>
      <c r="D172" s="483" t="s">
        <v>902</v>
      </c>
      <c r="E172" s="484" t="s">
        <v>568</v>
      </c>
      <c r="F172" s="485">
        <v>125</v>
      </c>
      <c r="G172" s="485">
        <v>125</v>
      </c>
      <c r="H172" s="485"/>
      <c r="I172" s="485">
        <v>125</v>
      </c>
    </row>
    <row r="173" spans="1:9" x14ac:dyDescent="0.35">
      <c r="A173" s="480">
        <v>165</v>
      </c>
      <c r="B173" s="481" t="s">
        <v>565</v>
      </c>
      <c r="C173" s="482" t="s">
        <v>903</v>
      </c>
      <c r="D173" s="483" t="s">
        <v>904</v>
      </c>
      <c r="E173" s="484" t="s">
        <v>568</v>
      </c>
      <c r="F173" s="485">
        <v>162.5</v>
      </c>
      <c r="G173" s="485">
        <v>162.5</v>
      </c>
      <c r="H173" s="485"/>
      <c r="I173" s="485">
        <v>162.5</v>
      </c>
    </row>
    <row r="174" spans="1:9" x14ac:dyDescent="0.35">
      <c r="A174" s="480">
        <v>166</v>
      </c>
      <c r="B174" s="481" t="s">
        <v>565</v>
      </c>
      <c r="C174" s="482" t="s">
        <v>905</v>
      </c>
      <c r="D174" s="483" t="s">
        <v>906</v>
      </c>
      <c r="E174" s="484" t="s">
        <v>568</v>
      </c>
      <c r="F174" s="485">
        <v>125</v>
      </c>
      <c r="G174" s="485">
        <v>125</v>
      </c>
      <c r="H174" s="485"/>
      <c r="I174" s="485">
        <v>125</v>
      </c>
    </row>
    <row r="175" spans="1:9" x14ac:dyDescent="0.35">
      <c r="A175" s="480">
        <v>167</v>
      </c>
      <c r="B175" s="481" t="s">
        <v>565</v>
      </c>
      <c r="C175" s="482" t="s">
        <v>907</v>
      </c>
      <c r="D175" s="483" t="s">
        <v>908</v>
      </c>
      <c r="E175" s="484" t="s">
        <v>568</v>
      </c>
      <c r="F175" s="485">
        <v>125</v>
      </c>
      <c r="G175" s="485">
        <v>125</v>
      </c>
      <c r="H175" s="485"/>
      <c r="I175" s="485">
        <v>125</v>
      </c>
    </row>
    <row r="176" spans="1:9" x14ac:dyDescent="0.35">
      <c r="A176" s="480">
        <v>168</v>
      </c>
      <c r="B176" s="481" t="s">
        <v>565</v>
      </c>
      <c r="C176" s="482" t="s">
        <v>909</v>
      </c>
      <c r="D176" s="483" t="s">
        <v>910</v>
      </c>
      <c r="E176" s="484" t="s">
        <v>568</v>
      </c>
      <c r="F176" s="485">
        <v>162.5</v>
      </c>
      <c r="G176" s="485">
        <v>162.5</v>
      </c>
      <c r="H176" s="485"/>
      <c r="I176" s="485">
        <v>162.5</v>
      </c>
    </row>
    <row r="177" spans="1:9" x14ac:dyDescent="0.35">
      <c r="A177" s="480">
        <v>169</v>
      </c>
      <c r="B177" s="481" t="s">
        <v>565</v>
      </c>
      <c r="C177" s="482" t="s">
        <v>911</v>
      </c>
      <c r="D177" s="483" t="s">
        <v>912</v>
      </c>
      <c r="E177" s="484" t="s">
        <v>568</v>
      </c>
      <c r="F177" s="485">
        <v>125</v>
      </c>
      <c r="G177" s="485">
        <v>125</v>
      </c>
      <c r="H177" s="485"/>
      <c r="I177" s="485">
        <v>125</v>
      </c>
    </row>
    <row r="178" spans="1:9" x14ac:dyDescent="0.35">
      <c r="A178" s="480">
        <v>170</v>
      </c>
      <c r="B178" s="481" t="s">
        <v>565</v>
      </c>
      <c r="C178" s="482" t="s">
        <v>913</v>
      </c>
      <c r="D178" s="483" t="s">
        <v>914</v>
      </c>
      <c r="E178" s="484" t="s">
        <v>568</v>
      </c>
      <c r="F178" s="485">
        <v>125</v>
      </c>
      <c r="G178" s="485">
        <v>125</v>
      </c>
      <c r="H178" s="485"/>
      <c r="I178" s="485">
        <v>125</v>
      </c>
    </row>
    <row r="179" spans="1:9" x14ac:dyDescent="0.35">
      <c r="A179" s="480">
        <v>171</v>
      </c>
      <c r="B179" s="481" t="s">
        <v>565</v>
      </c>
      <c r="C179" s="482" t="s">
        <v>915</v>
      </c>
      <c r="D179" s="483" t="s">
        <v>916</v>
      </c>
      <c r="E179" s="484" t="s">
        <v>568</v>
      </c>
      <c r="F179" s="485">
        <v>162.5</v>
      </c>
      <c r="G179" s="485">
        <v>162.5</v>
      </c>
      <c r="H179" s="485"/>
      <c r="I179" s="485">
        <v>162.5</v>
      </c>
    </row>
    <row r="180" spans="1:9" x14ac:dyDescent="0.35">
      <c r="A180" s="480">
        <v>172</v>
      </c>
      <c r="B180" s="481" t="s">
        <v>565</v>
      </c>
      <c r="C180" s="482" t="s">
        <v>917</v>
      </c>
      <c r="D180" s="483" t="s">
        <v>918</v>
      </c>
      <c r="E180" s="484" t="s">
        <v>568</v>
      </c>
      <c r="F180" s="485">
        <v>162.5</v>
      </c>
      <c r="G180" s="485">
        <v>162.5</v>
      </c>
      <c r="H180" s="485"/>
      <c r="I180" s="485">
        <v>162.5</v>
      </c>
    </row>
    <row r="181" spans="1:9" x14ac:dyDescent="0.35">
      <c r="A181" s="480">
        <v>173</v>
      </c>
      <c r="B181" s="481" t="s">
        <v>565</v>
      </c>
      <c r="C181" s="482" t="s">
        <v>919</v>
      </c>
      <c r="D181" s="483" t="s">
        <v>920</v>
      </c>
      <c r="E181" s="484" t="s">
        <v>568</v>
      </c>
      <c r="F181" s="485">
        <v>162.5</v>
      </c>
      <c r="G181" s="485">
        <v>162.5</v>
      </c>
      <c r="H181" s="485"/>
      <c r="I181" s="485">
        <v>162.5</v>
      </c>
    </row>
    <row r="182" spans="1:9" x14ac:dyDescent="0.35">
      <c r="A182" s="480">
        <v>174</v>
      </c>
      <c r="B182" s="481" t="s">
        <v>565</v>
      </c>
      <c r="C182" s="482" t="s">
        <v>921</v>
      </c>
      <c r="D182" s="483" t="s">
        <v>922</v>
      </c>
      <c r="E182" s="484" t="s">
        <v>568</v>
      </c>
      <c r="F182" s="485">
        <v>162.5</v>
      </c>
      <c r="G182" s="485">
        <v>162.5</v>
      </c>
      <c r="H182" s="485"/>
      <c r="I182" s="485">
        <v>162.5</v>
      </c>
    </row>
    <row r="183" spans="1:9" x14ac:dyDescent="0.35">
      <c r="A183" s="480">
        <v>175</v>
      </c>
      <c r="B183" s="481" t="s">
        <v>565</v>
      </c>
      <c r="C183" s="482" t="s">
        <v>923</v>
      </c>
      <c r="D183" s="483" t="s">
        <v>924</v>
      </c>
      <c r="E183" s="484" t="s">
        <v>568</v>
      </c>
      <c r="F183" s="485">
        <v>162.5</v>
      </c>
      <c r="G183" s="485">
        <v>162.5</v>
      </c>
      <c r="H183" s="485"/>
      <c r="I183" s="485">
        <v>162.5</v>
      </c>
    </row>
    <row r="184" spans="1:9" x14ac:dyDescent="0.35">
      <c r="A184" s="480">
        <v>176</v>
      </c>
      <c r="B184" s="481" t="s">
        <v>565</v>
      </c>
      <c r="C184" s="482" t="s">
        <v>925</v>
      </c>
      <c r="D184" s="483" t="s">
        <v>926</v>
      </c>
      <c r="E184" s="484" t="s">
        <v>568</v>
      </c>
      <c r="F184" s="485">
        <v>125</v>
      </c>
      <c r="G184" s="485">
        <v>125</v>
      </c>
      <c r="H184" s="485"/>
      <c r="I184" s="485">
        <v>125</v>
      </c>
    </row>
    <row r="185" spans="1:9" x14ac:dyDescent="0.35">
      <c r="A185" s="480">
        <v>177</v>
      </c>
      <c r="B185" s="481" t="s">
        <v>565</v>
      </c>
      <c r="C185" s="482" t="s">
        <v>927</v>
      </c>
      <c r="D185" s="483" t="s">
        <v>928</v>
      </c>
      <c r="E185" s="484" t="s">
        <v>568</v>
      </c>
      <c r="F185" s="485">
        <v>125</v>
      </c>
      <c r="G185" s="485">
        <v>125</v>
      </c>
      <c r="H185" s="485"/>
      <c r="I185" s="485">
        <v>125</v>
      </c>
    </row>
    <row r="186" spans="1:9" x14ac:dyDescent="0.35">
      <c r="A186" s="480">
        <v>178</v>
      </c>
      <c r="B186" s="481" t="s">
        <v>565</v>
      </c>
      <c r="C186" s="482" t="s">
        <v>929</v>
      </c>
      <c r="D186" s="483" t="s">
        <v>930</v>
      </c>
      <c r="E186" s="484" t="s">
        <v>568</v>
      </c>
      <c r="F186" s="485">
        <v>162.5</v>
      </c>
      <c r="G186" s="485">
        <v>162.5</v>
      </c>
      <c r="H186" s="485"/>
      <c r="I186" s="485">
        <v>162.5</v>
      </c>
    </row>
    <row r="187" spans="1:9" x14ac:dyDescent="0.35">
      <c r="A187" s="480">
        <v>179</v>
      </c>
      <c r="B187" s="481" t="s">
        <v>565</v>
      </c>
      <c r="C187" s="482" t="s">
        <v>931</v>
      </c>
      <c r="D187" s="483" t="s">
        <v>932</v>
      </c>
      <c r="E187" s="484" t="s">
        <v>568</v>
      </c>
      <c r="F187" s="485">
        <v>162.5</v>
      </c>
      <c r="G187" s="485">
        <v>162.5</v>
      </c>
      <c r="H187" s="485"/>
      <c r="I187" s="485">
        <v>162.5</v>
      </c>
    </row>
    <row r="188" spans="1:9" x14ac:dyDescent="0.35">
      <c r="A188" s="480">
        <v>180</v>
      </c>
      <c r="B188" s="481" t="s">
        <v>565</v>
      </c>
      <c r="C188" s="482" t="s">
        <v>933</v>
      </c>
      <c r="D188" s="483" t="s">
        <v>934</v>
      </c>
      <c r="E188" s="484" t="s">
        <v>568</v>
      </c>
      <c r="F188" s="485">
        <v>162.5</v>
      </c>
      <c r="G188" s="485">
        <v>162.5</v>
      </c>
      <c r="H188" s="485"/>
      <c r="I188" s="485">
        <v>162.5</v>
      </c>
    </row>
    <row r="189" spans="1:9" x14ac:dyDescent="0.35">
      <c r="A189" s="480">
        <v>181</v>
      </c>
      <c r="B189" s="481" t="s">
        <v>565</v>
      </c>
      <c r="C189" s="482" t="s">
        <v>935</v>
      </c>
      <c r="D189" s="483" t="s">
        <v>936</v>
      </c>
      <c r="E189" s="484" t="s">
        <v>568</v>
      </c>
      <c r="F189" s="485">
        <v>162.5</v>
      </c>
      <c r="G189" s="485">
        <v>162.5</v>
      </c>
      <c r="H189" s="485"/>
      <c r="I189" s="485">
        <v>162.5</v>
      </c>
    </row>
    <row r="190" spans="1:9" x14ac:dyDescent="0.35">
      <c r="A190" s="480">
        <v>182</v>
      </c>
      <c r="B190" s="481" t="s">
        <v>565</v>
      </c>
      <c r="C190" s="482" t="s">
        <v>937</v>
      </c>
      <c r="D190" s="483" t="s">
        <v>938</v>
      </c>
      <c r="E190" s="484" t="s">
        <v>568</v>
      </c>
      <c r="F190" s="485">
        <v>162.5</v>
      </c>
      <c r="G190" s="485">
        <v>162.5</v>
      </c>
      <c r="H190" s="485"/>
      <c r="I190" s="485">
        <v>162.5</v>
      </c>
    </row>
    <row r="191" spans="1:9" x14ac:dyDescent="0.35">
      <c r="A191" s="480">
        <v>183</v>
      </c>
      <c r="B191" s="481" t="s">
        <v>565</v>
      </c>
      <c r="C191" s="482" t="s">
        <v>939</v>
      </c>
      <c r="D191" s="483" t="s">
        <v>940</v>
      </c>
      <c r="E191" s="484" t="s">
        <v>568</v>
      </c>
      <c r="F191" s="485">
        <v>162.5</v>
      </c>
      <c r="G191" s="485">
        <v>162.5</v>
      </c>
      <c r="H191" s="485"/>
      <c r="I191" s="485">
        <v>162.5</v>
      </c>
    </row>
    <row r="192" spans="1:9" x14ac:dyDescent="0.35">
      <c r="A192" s="480">
        <v>184</v>
      </c>
      <c r="B192" s="481" t="s">
        <v>565</v>
      </c>
      <c r="C192" s="482" t="s">
        <v>941</v>
      </c>
      <c r="D192" s="483" t="s">
        <v>942</v>
      </c>
      <c r="E192" s="484" t="s">
        <v>568</v>
      </c>
      <c r="F192" s="485">
        <v>162.5</v>
      </c>
      <c r="G192" s="485">
        <v>162.5</v>
      </c>
      <c r="H192" s="485"/>
      <c r="I192" s="485">
        <v>162.5</v>
      </c>
    </row>
    <row r="193" spans="1:9" x14ac:dyDescent="0.35">
      <c r="A193" s="480">
        <v>185</v>
      </c>
      <c r="B193" s="481" t="s">
        <v>565</v>
      </c>
      <c r="C193" s="482" t="s">
        <v>943</v>
      </c>
      <c r="D193" s="483" t="s">
        <v>944</v>
      </c>
      <c r="E193" s="484" t="s">
        <v>568</v>
      </c>
      <c r="F193" s="485">
        <v>162.5</v>
      </c>
      <c r="G193" s="485">
        <v>162.5</v>
      </c>
      <c r="H193" s="485"/>
      <c r="I193" s="485">
        <v>162.5</v>
      </c>
    </row>
    <row r="194" spans="1:9" x14ac:dyDescent="0.35">
      <c r="A194" s="480">
        <v>186</v>
      </c>
      <c r="B194" s="481" t="s">
        <v>565</v>
      </c>
      <c r="C194" s="482" t="s">
        <v>945</v>
      </c>
      <c r="D194" s="483" t="s">
        <v>946</v>
      </c>
      <c r="E194" s="484" t="s">
        <v>568</v>
      </c>
      <c r="F194" s="485">
        <v>162.5</v>
      </c>
      <c r="G194" s="485">
        <v>162.5</v>
      </c>
      <c r="H194" s="485"/>
      <c r="I194" s="485">
        <v>162.5</v>
      </c>
    </row>
    <row r="195" spans="1:9" x14ac:dyDescent="0.35">
      <c r="A195" s="480">
        <v>187</v>
      </c>
      <c r="B195" s="481" t="s">
        <v>565</v>
      </c>
      <c r="C195" s="482" t="s">
        <v>947</v>
      </c>
      <c r="D195" s="483" t="s">
        <v>948</v>
      </c>
      <c r="E195" s="484" t="s">
        <v>568</v>
      </c>
      <c r="F195" s="485">
        <v>162.5</v>
      </c>
      <c r="G195" s="485">
        <v>162.5</v>
      </c>
      <c r="H195" s="485"/>
      <c r="I195" s="485">
        <v>162.5</v>
      </c>
    </row>
    <row r="196" spans="1:9" x14ac:dyDescent="0.35">
      <c r="A196" s="480">
        <v>188</v>
      </c>
      <c r="B196" s="481" t="s">
        <v>565</v>
      </c>
      <c r="C196" s="482" t="s">
        <v>949</v>
      </c>
      <c r="D196" s="483" t="s">
        <v>950</v>
      </c>
      <c r="E196" s="484" t="s">
        <v>568</v>
      </c>
      <c r="F196" s="485">
        <v>125</v>
      </c>
      <c r="G196" s="485">
        <v>125</v>
      </c>
      <c r="H196" s="485"/>
      <c r="I196" s="485">
        <v>125</v>
      </c>
    </row>
    <row r="197" spans="1:9" x14ac:dyDescent="0.35">
      <c r="A197" s="480">
        <v>189</v>
      </c>
      <c r="B197" s="481" t="s">
        <v>565</v>
      </c>
      <c r="C197" s="482" t="s">
        <v>951</v>
      </c>
      <c r="D197" s="483" t="s">
        <v>952</v>
      </c>
      <c r="E197" s="484" t="s">
        <v>568</v>
      </c>
      <c r="F197" s="485">
        <v>125</v>
      </c>
      <c r="G197" s="485">
        <v>125</v>
      </c>
      <c r="H197" s="485"/>
      <c r="I197" s="485">
        <v>125</v>
      </c>
    </row>
    <row r="198" spans="1:9" x14ac:dyDescent="0.35">
      <c r="A198" s="480">
        <v>190</v>
      </c>
      <c r="B198" s="481" t="s">
        <v>565</v>
      </c>
      <c r="C198" s="482" t="s">
        <v>953</v>
      </c>
      <c r="D198" s="483" t="s">
        <v>954</v>
      </c>
      <c r="E198" s="484" t="s">
        <v>568</v>
      </c>
      <c r="F198" s="485">
        <v>162.5</v>
      </c>
      <c r="G198" s="485">
        <v>162.5</v>
      </c>
      <c r="H198" s="485"/>
      <c r="I198" s="485">
        <v>162.5</v>
      </c>
    </row>
    <row r="199" spans="1:9" x14ac:dyDescent="0.35">
      <c r="A199" s="480">
        <v>191</v>
      </c>
      <c r="B199" s="481" t="s">
        <v>565</v>
      </c>
      <c r="C199" s="482" t="s">
        <v>955</v>
      </c>
      <c r="D199" s="483" t="s">
        <v>956</v>
      </c>
      <c r="E199" s="484" t="s">
        <v>568</v>
      </c>
      <c r="F199" s="485">
        <v>125</v>
      </c>
      <c r="G199" s="485">
        <v>125</v>
      </c>
      <c r="H199" s="485"/>
      <c r="I199" s="485">
        <v>125</v>
      </c>
    </row>
    <row r="200" spans="1:9" x14ac:dyDescent="0.35">
      <c r="A200" s="480">
        <v>192</v>
      </c>
      <c r="B200" s="481" t="s">
        <v>565</v>
      </c>
      <c r="C200" s="482" t="s">
        <v>957</v>
      </c>
      <c r="D200" s="483" t="s">
        <v>958</v>
      </c>
      <c r="E200" s="484" t="s">
        <v>568</v>
      </c>
      <c r="F200" s="485">
        <v>162.5</v>
      </c>
      <c r="G200" s="485">
        <v>162.5</v>
      </c>
      <c r="H200" s="485"/>
      <c r="I200" s="485">
        <v>162.5</v>
      </c>
    </row>
    <row r="201" spans="1:9" x14ac:dyDescent="0.35">
      <c r="A201" s="480">
        <v>193</v>
      </c>
      <c r="B201" s="481" t="s">
        <v>565</v>
      </c>
      <c r="C201" s="482" t="s">
        <v>959</v>
      </c>
      <c r="D201" s="483" t="s">
        <v>960</v>
      </c>
      <c r="E201" s="484" t="s">
        <v>568</v>
      </c>
      <c r="F201" s="485">
        <v>162.5</v>
      </c>
      <c r="G201" s="485">
        <v>162.5</v>
      </c>
      <c r="H201" s="485"/>
      <c r="I201" s="485">
        <v>162.5</v>
      </c>
    </row>
    <row r="202" spans="1:9" x14ac:dyDescent="0.35">
      <c r="A202" s="480">
        <v>194</v>
      </c>
      <c r="B202" s="481" t="s">
        <v>565</v>
      </c>
      <c r="C202" s="482" t="s">
        <v>961</v>
      </c>
      <c r="D202" s="483" t="s">
        <v>962</v>
      </c>
      <c r="E202" s="484" t="s">
        <v>568</v>
      </c>
      <c r="F202" s="485">
        <v>125</v>
      </c>
      <c r="G202" s="485">
        <v>125</v>
      </c>
      <c r="H202" s="485"/>
      <c r="I202" s="485">
        <v>125</v>
      </c>
    </row>
    <row r="203" spans="1:9" x14ac:dyDescent="0.35">
      <c r="A203" s="480">
        <v>195</v>
      </c>
      <c r="B203" s="481" t="s">
        <v>565</v>
      </c>
      <c r="C203" s="482" t="s">
        <v>963</v>
      </c>
      <c r="D203" s="483" t="s">
        <v>964</v>
      </c>
      <c r="E203" s="484" t="s">
        <v>568</v>
      </c>
      <c r="F203" s="485">
        <v>125</v>
      </c>
      <c r="G203" s="485">
        <v>125</v>
      </c>
      <c r="H203" s="485"/>
      <c r="I203" s="485">
        <v>125</v>
      </c>
    </row>
    <row r="204" spans="1:9" x14ac:dyDescent="0.35">
      <c r="A204" s="480">
        <v>196</v>
      </c>
      <c r="B204" s="481" t="s">
        <v>565</v>
      </c>
      <c r="C204" s="482" t="s">
        <v>965</v>
      </c>
      <c r="D204" s="483" t="s">
        <v>966</v>
      </c>
      <c r="E204" s="484" t="s">
        <v>568</v>
      </c>
      <c r="F204" s="485">
        <v>162.5</v>
      </c>
      <c r="G204" s="485">
        <v>162.5</v>
      </c>
      <c r="H204" s="485"/>
      <c r="I204" s="485">
        <v>162.5</v>
      </c>
    </row>
    <row r="205" spans="1:9" x14ac:dyDescent="0.35">
      <c r="A205" s="480">
        <v>197</v>
      </c>
      <c r="B205" s="481" t="s">
        <v>565</v>
      </c>
      <c r="C205" s="482" t="s">
        <v>967</v>
      </c>
      <c r="D205" s="483" t="s">
        <v>968</v>
      </c>
      <c r="E205" s="484" t="s">
        <v>568</v>
      </c>
      <c r="F205" s="485">
        <v>162.5</v>
      </c>
      <c r="G205" s="485">
        <v>162.5</v>
      </c>
      <c r="H205" s="485"/>
      <c r="I205" s="485">
        <v>162.5</v>
      </c>
    </row>
    <row r="206" spans="1:9" x14ac:dyDescent="0.35">
      <c r="A206" s="480">
        <v>198</v>
      </c>
      <c r="B206" s="481" t="s">
        <v>565</v>
      </c>
      <c r="C206" s="482" t="s">
        <v>969</v>
      </c>
      <c r="D206" s="483" t="s">
        <v>970</v>
      </c>
      <c r="E206" s="484" t="s">
        <v>568</v>
      </c>
      <c r="F206" s="485">
        <v>162.5</v>
      </c>
      <c r="G206" s="485">
        <v>162.5</v>
      </c>
      <c r="H206" s="485"/>
      <c r="I206" s="485">
        <v>162.5</v>
      </c>
    </row>
    <row r="207" spans="1:9" x14ac:dyDescent="0.35">
      <c r="A207" s="480">
        <v>199</v>
      </c>
      <c r="B207" s="481" t="s">
        <v>565</v>
      </c>
      <c r="C207" s="482" t="s">
        <v>571</v>
      </c>
      <c r="D207" s="483" t="s">
        <v>971</v>
      </c>
      <c r="E207" s="484" t="s">
        <v>568</v>
      </c>
      <c r="F207" s="485">
        <v>162.5</v>
      </c>
      <c r="G207" s="485">
        <v>162.5</v>
      </c>
      <c r="H207" s="485"/>
      <c r="I207" s="485">
        <v>162.5</v>
      </c>
    </row>
    <row r="208" spans="1:9" x14ac:dyDescent="0.35">
      <c r="A208" s="480">
        <v>200</v>
      </c>
      <c r="B208" s="481" t="s">
        <v>565</v>
      </c>
      <c r="C208" s="482" t="s">
        <v>972</v>
      </c>
      <c r="D208" s="483" t="s">
        <v>973</v>
      </c>
      <c r="E208" s="484" t="s">
        <v>568</v>
      </c>
      <c r="F208" s="485">
        <v>125</v>
      </c>
      <c r="G208" s="485">
        <v>125</v>
      </c>
      <c r="H208" s="485"/>
      <c r="I208" s="485">
        <v>125</v>
      </c>
    </row>
    <row r="209" spans="1:9" x14ac:dyDescent="0.35">
      <c r="A209" s="480">
        <v>201</v>
      </c>
      <c r="B209" s="481" t="s">
        <v>565</v>
      </c>
      <c r="C209" s="482" t="s">
        <v>974</v>
      </c>
      <c r="D209" s="483" t="s">
        <v>975</v>
      </c>
      <c r="E209" s="484" t="s">
        <v>568</v>
      </c>
      <c r="F209" s="485">
        <v>162.5</v>
      </c>
      <c r="G209" s="485">
        <v>162.5</v>
      </c>
      <c r="H209" s="485"/>
      <c r="I209" s="485">
        <v>162.5</v>
      </c>
    </row>
    <row r="210" spans="1:9" x14ac:dyDescent="0.35">
      <c r="A210" s="480">
        <v>202</v>
      </c>
      <c r="B210" s="481" t="s">
        <v>565</v>
      </c>
      <c r="C210" s="482" t="s">
        <v>976</v>
      </c>
      <c r="D210" s="483" t="s">
        <v>977</v>
      </c>
      <c r="E210" s="484" t="s">
        <v>568</v>
      </c>
      <c r="F210" s="485">
        <v>162.5</v>
      </c>
      <c r="G210" s="485">
        <v>162.5</v>
      </c>
      <c r="H210" s="485"/>
      <c r="I210" s="485">
        <v>162.5</v>
      </c>
    </row>
    <row r="211" spans="1:9" x14ac:dyDescent="0.35">
      <c r="A211" s="480">
        <v>203</v>
      </c>
      <c r="B211" s="481" t="s">
        <v>565</v>
      </c>
      <c r="C211" s="482" t="s">
        <v>978</v>
      </c>
      <c r="D211" s="483" t="s">
        <v>979</v>
      </c>
      <c r="E211" s="484" t="s">
        <v>568</v>
      </c>
      <c r="F211" s="485">
        <v>162.5</v>
      </c>
      <c r="G211" s="485">
        <v>162.5</v>
      </c>
      <c r="H211" s="485"/>
      <c r="I211" s="485">
        <v>162.5</v>
      </c>
    </row>
    <row r="212" spans="1:9" x14ac:dyDescent="0.35">
      <c r="A212" s="480">
        <v>204</v>
      </c>
      <c r="B212" s="481" t="s">
        <v>565</v>
      </c>
      <c r="C212" s="482" t="s">
        <v>980</v>
      </c>
      <c r="D212" s="483" t="s">
        <v>981</v>
      </c>
      <c r="E212" s="484" t="s">
        <v>568</v>
      </c>
      <c r="F212" s="485">
        <v>125</v>
      </c>
      <c r="G212" s="485">
        <v>125</v>
      </c>
      <c r="H212" s="485"/>
      <c r="I212" s="485">
        <v>125</v>
      </c>
    </row>
    <row r="213" spans="1:9" x14ac:dyDescent="0.35">
      <c r="A213" s="480">
        <v>205</v>
      </c>
      <c r="B213" s="481" t="s">
        <v>565</v>
      </c>
      <c r="C213" s="482" t="s">
        <v>982</v>
      </c>
      <c r="D213" s="483" t="s">
        <v>983</v>
      </c>
      <c r="E213" s="484" t="s">
        <v>568</v>
      </c>
      <c r="F213" s="485">
        <v>162.5</v>
      </c>
      <c r="G213" s="485">
        <v>162.5</v>
      </c>
      <c r="H213" s="485"/>
      <c r="I213" s="485">
        <v>162.5</v>
      </c>
    </row>
    <row r="214" spans="1:9" x14ac:dyDescent="0.35">
      <c r="A214" s="480">
        <v>206</v>
      </c>
      <c r="B214" s="481" t="s">
        <v>565</v>
      </c>
      <c r="C214" s="482" t="s">
        <v>984</v>
      </c>
      <c r="D214" s="483" t="s">
        <v>985</v>
      </c>
      <c r="E214" s="484" t="s">
        <v>568</v>
      </c>
      <c r="F214" s="485">
        <v>162.5</v>
      </c>
      <c r="G214" s="485">
        <v>162.5</v>
      </c>
      <c r="H214" s="485"/>
      <c r="I214" s="485">
        <v>162.5</v>
      </c>
    </row>
    <row r="215" spans="1:9" x14ac:dyDescent="0.35">
      <c r="A215" s="480">
        <v>207</v>
      </c>
      <c r="B215" s="481" t="s">
        <v>565</v>
      </c>
      <c r="C215" s="482" t="s">
        <v>986</v>
      </c>
      <c r="D215" s="483" t="s">
        <v>987</v>
      </c>
      <c r="E215" s="484" t="s">
        <v>568</v>
      </c>
      <c r="F215" s="485">
        <v>125</v>
      </c>
      <c r="G215" s="485">
        <v>125</v>
      </c>
      <c r="H215" s="485"/>
      <c r="I215" s="485">
        <v>125</v>
      </c>
    </row>
    <row r="216" spans="1:9" x14ac:dyDescent="0.35">
      <c r="A216" s="480">
        <v>208</v>
      </c>
      <c r="B216" s="481" t="s">
        <v>565</v>
      </c>
      <c r="C216" s="482" t="s">
        <v>988</v>
      </c>
      <c r="D216" s="483" t="s">
        <v>989</v>
      </c>
      <c r="E216" s="484" t="s">
        <v>568</v>
      </c>
      <c r="F216" s="485">
        <v>162.5</v>
      </c>
      <c r="G216" s="485">
        <v>162.5</v>
      </c>
      <c r="H216" s="485"/>
      <c r="I216" s="485">
        <v>162.5</v>
      </c>
    </row>
    <row r="217" spans="1:9" x14ac:dyDescent="0.35">
      <c r="A217" s="480">
        <v>209</v>
      </c>
      <c r="B217" s="481" t="s">
        <v>565</v>
      </c>
      <c r="C217" s="482" t="s">
        <v>990</v>
      </c>
      <c r="D217" s="483" t="s">
        <v>991</v>
      </c>
      <c r="E217" s="484" t="s">
        <v>568</v>
      </c>
      <c r="F217" s="485">
        <v>125</v>
      </c>
      <c r="G217" s="485">
        <v>125</v>
      </c>
      <c r="H217" s="485"/>
      <c r="I217" s="485">
        <v>125</v>
      </c>
    </row>
    <row r="218" spans="1:9" x14ac:dyDescent="0.35">
      <c r="A218" s="480">
        <v>210</v>
      </c>
      <c r="B218" s="481" t="s">
        <v>992</v>
      </c>
      <c r="C218" s="482" t="s">
        <v>993</v>
      </c>
      <c r="D218" s="483" t="s">
        <v>994</v>
      </c>
      <c r="E218" s="484" t="s">
        <v>568</v>
      </c>
      <c r="F218" s="485">
        <v>125</v>
      </c>
      <c r="G218" s="485">
        <v>125</v>
      </c>
      <c r="H218" s="485"/>
      <c r="I218" s="485">
        <v>125</v>
      </c>
    </row>
    <row r="219" spans="1:9" x14ac:dyDescent="0.35">
      <c r="A219" s="480">
        <v>211</v>
      </c>
      <c r="B219" s="481" t="s">
        <v>565</v>
      </c>
      <c r="C219" s="482" t="s">
        <v>995</v>
      </c>
      <c r="D219" s="483" t="s">
        <v>996</v>
      </c>
      <c r="E219" s="484" t="s">
        <v>568</v>
      </c>
      <c r="F219" s="485">
        <v>125</v>
      </c>
      <c r="G219" s="485">
        <v>125</v>
      </c>
      <c r="H219" s="485"/>
      <c r="I219" s="485">
        <v>125</v>
      </c>
    </row>
    <row r="220" spans="1:9" x14ac:dyDescent="0.35">
      <c r="A220" s="480">
        <v>212</v>
      </c>
      <c r="B220" s="481" t="s">
        <v>565</v>
      </c>
      <c r="C220" s="482" t="s">
        <v>997</v>
      </c>
      <c r="D220" s="483" t="s">
        <v>998</v>
      </c>
      <c r="E220" s="484" t="s">
        <v>568</v>
      </c>
      <c r="F220" s="485">
        <v>125</v>
      </c>
      <c r="G220" s="485">
        <v>125</v>
      </c>
      <c r="H220" s="485"/>
      <c r="I220" s="485">
        <v>125</v>
      </c>
    </row>
    <row r="221" spans="1:9" x14ac:dyDescent="0.35">
      <c r="A221" s="480">
        <v>213</v>
      </c>
      <c r="B221" s="481" t="s">
        <v>565</v>
      </c>
      <c r="C221" s="482" t="s">
        <v>999</v>
      </c>
      <c r="D221" s="483" t="s">
        <v>1000</v>
      </c>
      <c r="E221" s="484" t="s">
        <v>568</v>
      </c>
      <c r="F221" s="485">
        <v>162.5</v>
      </c>
      <c r="G221" s="485">
        <v>162.5</v>
      </c>
      <c r="H221" s="485"/>
      <c r="I221" s="485">
        <v>162.5</v>
      </c>
    </row>
    <row r="222" spans="1:9" x14ac:dyDescent="0.35">
      <c r="A222" s="480">
        <v>214</v>
      </c>
      <c r="B222" s="481" t="s">
        <v>565</v>
      </c>
      <c r="C222" s="482" t="s">
        <v>1001</v>
      </c>
      <c r="D222" s="483" t="s">
        <v>1002</v>
      </c>
      <c r="E222" s="484" t="s">
        <v>568</v>
      </c>
      <c r="F222" s="485">
        <v>162.5</v>
      </c>
      <c r="G222" s="485">
        <v>162.5</v>
      </c>
      <c r="H222" s="485"/>
      <c r="I222" s="485">
        <v>162.5</v>
      </c>
    </row>
    <row r="223" spans="1:9" x14ac:dyDescent="0.35">
      <c r="A223" s="480">
        <v>215</v>
      </c>
      <c r="B223" s="481" t="s">
        <v>565</v>
      </c>
      <c r="C223" s="482" t="s">
        <v>1003</v>
      </c>
      <c r="D223" s="483" t="s">
        <v>1004</v>
      </c>
      <c r="E223" s="484" t="s">
        <v>568</v>
      </c>
      <c r="F223" s="485">
        <v>162.5</v>
      </c>
      <c r="G223" s="485">
        <v>162.5</v>
      </c>
      <c r="H223" s="485"/>
      <c r="I223" s="485">
        <v>162.5</v>
      </c>
    </row>
    <row r="224" spans="1:9" x14ac:dyDescent="0.35">
      <c r="A224" s="480">
        <v>216</v>
      </c>
      <c r="B224" s="481" t="s">
        <v>565</v>
      </c>
      <c r="C224" s="482" t="s">
        <v>1005</v>
      </c>
      <c r="D224" s="483" t="s">
        <v>1006</v>
      </c>
      <c r="E224" s="484" t="s">
        <v>568</v>
      </c>
      <c r="F224" s="485">
        <v>162.5</v>
      </c>
      <c r="G224" s="485">
        <v>162.5</v>
      </c>
      <c r="H224" s="485"/>
      <c r="I224" s="485">
        <v>162.5</v>
      </c>
    </row>
    <row r="225" spans="1:9" x14ac:dyDescent="0.35">
      <c r="A225" s="480">
        <v>217</v>
      </c>
      <c r="B225" s="481" t="s">
        <v>565</v>
      </c>
      <c r="C225" s="482" t="s">
        <v>1007</v>
      </c>
      <c r="D225" s="483" t="s">
        <v>1008</v>
      </c>
      <c r="E225" s="484" t="s">
        <v>568</v>
      </c>
      <c r="F225" s="485">
        <v>162.5</v>
      </c>
      <c r="G225" s="485">
        <v>162.5</v>
      </c>
      <c r="H225" s="485"/>
      <c r="I225" s="485">
        <v>162.5</v>
      </c>
    </row>
    <row r="226" spans="1:9" x14ac:dyDescent="0.35">
      <c r="A226" s="480">
        <v>218</v>
      </c>
      <c r="B226" s="481" t="s">
        <v>573</v>
      </c>
      <c r="C226" s="482" t="s">
        <v>1009</v>
      </c>
      <c r="D226" s="483" t="s">
        <v>1010</v>
      </c>
      <c r="E226" s="484" t="s">
        <v>568</v>
      </c>
      <c r="F226" s="485">
        <v>125</v>
      </c>
      <c r="G226" s="485">
        <v>125</v>
      </c>
      <c r="H226" s="485"/>
      <c r="I226" s="485">
        <v>125</v>
      </c>
    </row>
    <row r="227" spans="1:9" x14ac:dyDescent="0.35">
      <c r="A227" s="480">
        <v>219</v>
      </c>
      <c r="B227" s="481" t="s">
        <v>565</v>
      </c>
      <c r="C227" s="482" t="s">
        <v>1011</v>
      </c>
      <c r="D227" s="483" t="s">
        <v>1012</v>
      </c>
      <c r="E227" s="484" t="s">
        <v>568</v>
      </c>
      <c r="F227" s="485">
        <v>162.5</v>
      </c>
      <c r="G227" s="485">
        <v>162.5</v>
      </c>
      <c r="H227" s="485"/>
      <c r="I227" s="485">
        <v>162.5</v>
      </c>
    </row>
    <row r="228" spans="1:9" x14ac:dyDescent="0.35">
      <c r="A228" s="480">
        <v>220</v>
      </c>
      <c r="B228" s="481" t="s">
        <v>573</v>
      </c>
      <c r="C228" s="482" t="s">
        <v>1013</v>
      </c>
      <c r="D228" s="483" t="s">
        <v>1014</v>
      </c>
      <c r="E228" s="484" t="s">
        <v>568</v>
      </c>
      <c r="F228" s="485">
        <v>125</v>
      </c>
      <c r="G228" s="485">
        <v>125</v>
      </c>
      <c r="H228" s="485"/>
      <c r="I228" s="485">
        <v>125</v>
      </c>
    </row>
    <row r="229" spans="1:9" x14ac:dyDescent="0.35">
      <c r="A229" s="480">
        <v>221</v>
      </c>
      <c r="B229" s="481" t="s">
        <v>573</v>
      </c>
      <c r="C229" s="482" t="s">
        <v>1015</v>
      </c>
      <c r="D229" s="483" t="s">
        <v>1016</v>
      </c>
      <c r="E229" s="484" t="s">
        <v>568</v>
      </c>
      <c r="F229" s="485">
        <v>125</v>
      </c>
      <c r="G229" s="485">
        <v>125</v>
      </c>
      <c r="H229" s="485"/>
      <c r="I229" s="485">
        <v>125</v>
      </c>
    </row>
    <row r="230" spans="1:9" x14ac:dyDescent="0.35">
      <c r="A230" s="480">
        <v>222</v>
      </c>
      <c r="B230" s="481" t="s">
        <v>573</v>
      </c>
      <c r="C230" s="482" t="s">
        <v>1017</v>
      </c>
      <c r="D230" s="483" t="s">
        <v>1018</v>
      </c>
      <c r="E230" s="484" t="s">
        <v>568</v>
      </c>
      <c r="F230" s="485">
        <v>162.5</v>
      </c>
      <c r="G230" s="485">
        <v>162.5</v>
      </c>
      <c r="H230" s="485"/>
      <c r="I230" s="485">
        <v>162.5</v>
      </c>
    </row>
    <row r="231" spans="1:9" x14ac:dyDescent="0.35">
      <c r="A231" s="480">
        <v>223</v>
      </c>
      <c r="B231" s="481" t="s">
        <v>565</v>
      </c>
      <c r="C231" s="482" t="s">
        <v>1019</v>
      </c>
      <c r="D231" s="483" t="s">
        <v>1020</v>
      </c>
      <c r="E231" s="484" t="s">
        <v>568</v>
      </c>
      <c r="F231" s="485">
        <v>162.5</v>
      </c>
      <c r="G231" s="485">
        <v>162.5</v>
      </c>
      <c r="H231" s="485"/>
      <c r="I231" s="485">
        <v>162.5</v>
      </c>
    </row>
    <row r="232" spans="1:9" x14ac:dyDescent="0.35">
      <c r="A232" s="480">
        <v>224</v>
      </c>
      <c r="B232" s="481" t="s">
        <v>565</v>
      </c>
      <c r="C232" s="482" t="s">
        <v>1021</v>
      </c>
      <c r="D232" s="483" t="s">
        <v>1022</v>
      </c>
      <c r="E232" s="484" t="s">
        <v>568</v>
      </c>
      <c r="F232" s="485">
        <v>162.5</v>
      </c>
      <c r="G232" s="485">
        <v>162.5</v>
      </c>
      <c r="H232" s="485"/>
      <c r="I232" s="485">
        <v>162.5</v>
      </c>
    </row>
    <row r="233" spans="1:9" x14ac:dyDescent="0.35">
      <c r="A233" s="480">
        <v>225</v>
      </c>
      <c r="B233" s="481" t="s">
        <v>573</v>
      </c>
      <c r="C233" s="482" t="s">
        <v>1023</v>
      </c>
      <c r="D233" s="483" t="s">
        <v>1024</v>
      </c>
      <c r="E233" s="484" t="s">
        <v>568</v>
      </c>
      <c r="F233" s="485">
        <v>162.5</v>
      </c>
      <c r="G233" s="485">
        <v>162.5</v>
      </c>
      <c r="H233" s="485"/>
      <c r="I233" s="485">
        <v>162.5</v>
      </c>
    </row>
    <row r="234" spans="1:9" x14ac:dyDescent="0.35">
      <c r="A234" s="480">
        <v>226</v>
      </c>
      <c r="B234" s="481" t="s">
        <v>573</v>
      </c>
      <c r="C234" s="482" t="s">
        <v>1025</v>
      </c>
      <c r="D234" s="483" t="s">
        <v>1026</v>
      </c>
      <c r="E234" s="484" t="s">
        <v>568</v>
      </c>
      <c r="F234" s="485">
        <v>162.5</v>
      </c>
      <c r="G234" s="485">
        <v>162.5</v>
      </c>
      <c r="H234" s="485"/>
      <c r="I234" s="485">
        <v>162.5</v>
      </c>
    </row>
    <row r="235" spans="1:9" x14ac:dyDescent="0.35">
      <c r="A235" s="480">
        <v>227</v>
      </c>
      <c r="B235" s="481" t="s">
        <v>573</v>
      </c>
      <c r="C235" s="482" t="s">
        <v>1027</v>
      </c>
      <c r="D235" s="483" t="s">
        <v>1028</v>
      </c>
      <c r="E235" s="484" t="s">
        <v>568</v>
      </c>
      <c r="F235" s="485">
        <v>162.5</v>
      </c>
      <c r="G235" s="485">
        <v>162.5</v>
      </c>
      <c r="H235" s="485"/>
      <c r="I235" s="485">
        <v>162.5</v>
      </c>
    </row>
    <row r="236" spans="1:9" x14ac:dyDescent="0.35">
      <c r="A236" s="480">
        <v>228</v>
      </c>
      <c r="B236" s="481" t="s">
        <v>573</v>
      </c>
      <c r="C236" s="482" t="s">
        <v>1029</v>
      </c>
      <c r="D236" s="483" t="s">
        <v>1030</v>
      </c>
      <c r="E236" s="484" t="s">
        <v>568</v>
      </c>
      <c r="F236" s="485">
        <v>125</v>
      </c>
      <c r="G236" s="485">
        <v>125</v>
      </c>
      <c r="H236" s="485"/>
      <c r="I236" s="485">
        <v>125</v>
      </c>
    </row>
    <row r="237" spans="1:9" x14ac:dyDescent="0.35">
      <c r="A237" s="480">
        <v>229</v>
      </c>
      <c r="B237" s="481" t="s">
        <v>573</v>
      </c>
      <c r="C237" s="482" t="s">
        <v>1031</v>
      </c>
      <c r="D237" s="483" t="s">
        <v>1032</v>
      </c>
      <c r="E237" s="484" t="s">
        <v>568</v>
      </c>
      <c r="F237" s="485">
        <v>162.5</v>
      </c>
      <c r="G237" s="485">
        <v>162.5</v>
      </c>
      <c r="H237" s="485"/>
      <c r="I237" s="485">
        <v>162.5</v>
      </c>
    </row>
    <row r="238" spans="1:9" x14ac:dyDescent="0.35">
      <c r="A238" s="480">
        <v>230</v>
      </c>
      <c r="B238" s="481" t="s">
        <v>573</v>
      </c>
      <c r="C238" s="482" t="s">
        <v>1033</v>
      </c>
      <c r="D238" s="483" t="s">
        <v>1034</v>
      </c>
      <c r="E238" s="484" t="s">
        <v>568</v>
      </c>
      <c r="F238" s="485">
        <v>125</v>
      </c>
      <c r="G238" s="485">
        <v>125</v>
      </c>
      <c r="H238" s="485"/>
      <c r="I238" s="485">
        <v>125</v>
      </c>
    </row>
    <row r="239" spans="1:9" x14ac:dyDescent="0.35">
      <c r="A239" s="480">
        <v>231</v>
      </c>
      <c r="B239" s="481" t="s">
        <v>573</v>
      </c>
      <c r="C239" s="482" t="s">
        <v>1035</v>
      </c>
      <c r="D239" s="483" t="s">
        <v>1036</v>
      </c>
      <c r="E239" s="484" t="s">
        <v>568</v>
      </c>
      <c r="F239" s="485">
        <v>125</v>
      </c>
      <c r="G239" s="485">
        <v>125</v>
      </c>
      <c r="H239" s="485"/>
      <c r="I239" s="485">
        <v>125</v>
      </c>
    </row>
    <row r="240" spans="1:9" x14ac:dyDescent="0.35">
      <c r="A240" s="480">
        <v>232</v>
      </c>
      <c r="B240" s="481" t="s">
        <v>573</v>
      </c>
      <c r="C240" s="482" t="s">
        <v>1037</v>
      </c>
      <c r="D240" s="483" t="s">
        <v>1038</v>
      </c>
      <c r="E240" s="484" t="s">
        <v>568</v>
      </c>
      <c r="F240" s="485">
        <v>162.5</v>
      </c>
      <c r="G240" s="485">
        <v>162.5</v>
      </c>
      <c r="H240" s="485"/>
      <c r="I240" s="485">
        <v>162.5</v>
      </c>
    </row>
    <row r="241" spans="1:9" x14ac:dyDescent="0.35">
      <c r="A241" s="480">
        <v>233</v>
      </c>
      <c r="B241" s="481" t="s">
        <v>573</v>
      </c>
      <c r="C241" s="482" t="s">
        <v>1039</v>
      </c>
      <c r="D241" s="483" t="s">
        <v>1040</v>
      </c>
      <c r="E241" s="484" t="s">
        <v>568</v>
      </c>
      <c r="F241" s="485">
        <v>125</v>
      </c>
      <c r="G241" s="485">
        <v>125</v>
      </c>
      <c r="H241" s="485"/>
      <c r="I241" s="485">
        <v>125</v>
      </c>
    </row>
    <row r="242" spans="1:9" x14ac:dyDescent="0.35">
      <c r="A242" s="480">
        <v>234</v>
      </c>
      <c r="B242" s="481" t="s">
        <v>573</v>
      </c>
      <c r="C242" s="482" t="s">
        <v>1041</v>
      </c>
      <c r="D242" s="483" t="s">
        <v>1042</v>
      </c>
      <c r="E242" s="484" t="s">
        <v>568</v>
      </c>
      <c r="F242" s="485">
        <v>162.5</v>
      </c>
      <c r="G242" s="485">
        <v>162.5</v>
      </c>
      <c r="H242" s="485"/>
      <c r="I242" s="485">
        <v>162.5</v>
      </c>
    </row>
    <row r="243" spans="1:9" x14ac:dyDescent="0.35">
      <c r="A243" s="480">
        <v>235</v>
      </c>
      <c r="B243" s="481" t="s">
        <v>565</v>
      </c>
      <c r="C243" s="482" t="s">
        <v>1043</v>
      </c>
      <c r="D243" s="483" t="s">
        <v>1044</v>
      </c>
      <c r="E243" s="484" t="s">
        <v>568</v>
      </c>
      <c r="F243" s="485">
        <v>162.5</v>
      </c>
      <c r="G243" s="485">
        <v>162.5</v>
      </c>
      <c r="H243" s="485"/>
      <c r="I243" s="485">
        <v>162.5</v>
      </c>
    </row>
    <row r="244" spans="1:9" x14ac:dyDescent="0.35">
      <c r="A244" s="480">
        <v>236</v>
      </c>
      <c r="B244" s="481" t="s">
        <v>565</v>
      </c>
      <c r="C244" s="482" t="s">
        <v>1045</v>
      </c>
      <c r="D244" s="483" t="s">
        <v>1046</v>
      </c>
      <c r="E244" s="484" t="s">
        <v>568</v>
      </c>
      <c r="F244" s="485">
        <v>162.5</v>
      </c>
      <c r="G244" s="485">
        <v>162.5</v>
      </c>
      <c r="H244" s="485"/>
      <c r="I244" s="485">
        <v>162.5</v>
      </c>
    </row>
    <row r="245" spans="1:9" x14ac:dyDescent="0.35">
      <c r="A245" s="480">
        <v>237</v>
      </c>
      <c r="B245" s="481" t="s">
        <v>565</v>
      </c>
      <c r="C245" s="482" t="s">
        <v>1047</v>
      </c>
      <c r="D245" s="483" t="s">
        <v>1048</v>
      </c>
      <c r="E245" s="484" t="s">
        <v>568</v>
      </c>
      <c r="F245" s="485">
        <v>162.5</v>
      </c>
      <c r="G245" s="485">
        <v>162.5</v>
      </c>
      <c r="H245" s="485"/>
      <c r="I245" s="485">
        <v>162.5</v>
      </c>
    </row>
    <row r="246" spans="1:9" x14ac:dyDescent="0.35">
      <c r="A246" s="480">
        <v>238</v>
      </c>
      <c r="B246" s="481" t="s">
        <v>565</v>
      </c>
      <c r="C246" s="482" t="s">
        <v>1049</v>
      </c>
      <c r="D246" s="483" t="s">
        <v>1050</v>
      </c>
      <c r="E246" s="484" t="s">
        <v>568</v>
      </c>
      <c r="F246" s="485">
        <v>125</v>
      </c>
      <c r="G246" s="485">
        <v>125</v>
      </c>
      <c r="H246" s="485"/>
      <c r="I246" s="485">
        <v>125</v>
      </c>
    </row>
    <row r="247" spans="1:9" x14ac:dyDescent="0.35">
      <c r="A247" s="480">
        <v>239</v>
      </c>
      <c r="B247" s="481" t="s">
        <v>565</v>
      </c>
      <c r="C247" s="482" t="s">
        <v>1051</v>
      </c>
      <c r="D247" s="483" t="s">
        <v>1052</v>
      </c>
      <c r="E247" s="484" t="s">
        <v>568</v>
      </c>
      <c r="F247" s="485">
        <v>162.5</v>
      </c>
      <c r="G247" s="485">
        <v>162.5</v>
      </c>
      <c r="H247" s="485"/>
      <c r="I247" s="485">
        <v>162.5</v>
      </c>
    </row>
    <row r="248" spans="1:9" x14ac:dyDescent="0.35">
      <c r="A248" s="480">
        <v>240</v>
      </c>
      <c r="B248" s="481" t="s">
        <v>565</v>
      </c>
      <c r="C248" s="482" t="s">
        <v>1053</v>
      </c>
      <c r="D248" s="483" t="s">
        <v>1054</v>
      </c>
      <c r="E248" s="484" t="s">
        <v>568</v>
      </c>
      <c r="F248" s="485">
        <v>162.5</v>
      </c>
      <c r="G248" s="485">
        <v>162.5</v>
      </c>
      <c r="H248" s="485"/>
      <c r="I248" s="485">
        <v>162.5</v>
      </c>
    </row>
    <row r="249" spans="1:9" x14ac:dyDescent="0.35">
      <c r="A249" s="480">
        <v>241</v>
      </c>
      <c r="B249" s="481" t="s">
        <v>565</v>
      </c>
      <c r="C249" s="482" t="s">
        <v>1055</v>
      </c>
      <c r="D249" s="483" t="s">
        <v>1056</v>
      </c>
      <c r="E249" s="484" t="s">
        <v>568</v>
      </c>
      <c r="F249" s="485">
        <v>125</v>
      </c>
      <c r="G249" s="485">
        <v>125</v>
      </c>
      <c r="H249" s="485"/>
      <c r="I249" s="485">
        <v>125</v>
      </c>
    </row>
    <row r="250" spans="1:9" x14ac:dyDescent="0.35">
      <c r="A250" s="480">
        <v>242</v>
      </c>
      <c r="B250" s="481" t="s">
        <v>565</v>
      </c>
      <c r="C250" s="482" t="s">
        <v>1057</v>
      </c>
      <c r="D250" s="483" t="s">
        <v>1058</v>
      </c>
      <c r="E250" s="484" t="s">
        <v>568</v>
      </c>
      <c r="F250" s="485">
        <v>162.5</v>
      </c>
      <c r="G250" s="485">
        <v>162.5</v>
      </c>
      <c r="H250" s="485"/>
      <c r="I250" s="485">
        <v>162.5</v>
      </c>
    </row>
    <row r="251" spans="1:9" x14ac:dyDescent="0.35">
      <c r="A251" s="480">
        <v>243</v>
      </c>
      <c r="B251" s="481" t="s">
        <v>565</v>
      </c>
      <c r="C251" s="482" t="s">
        <v>1059</v>
      </c>
      <c r="D251" s="483" t="s">
        <v>1060</v>
      </c>
      <c r="E251" s="484" t="s">
        <v>568</v>
      </c>
      <c r="F251" s="485">
        <v>125</v>
      </c>
      <c r="G251" s="485">
        <v>125</v>
      </c>
      <c r="H251" s="485"/>
      <c r="I251" s="485">
        <v>125</v>
      </c>
    </row>
    <row r="252" spans="1:9" x14ac:dyDescent="0.35">
      <c r="A252" s="480">
        <v>244</v>
      </c>
      <c r="B252" s="481" t="s">
        <v>565</v>
      </c>
      <c r="C252" s="482" t="s">
        <v>1061</v>
      </c>
      <c r="D252" s="483" t="s">
        <v>1062</v>
      </c>
      <c r="E252" s="484" t="s">
        <v>568</v>
      </c>
      <c r="F252" s="485">
        <v>125</v>
      </c>
      <c r="G252" s="485">
        <v>125</v>
      </c>
      <c r="H252" s="485"/>
      <c r="I252" s="485">
        <v>125</v>
      </c>
    </row>
    <row r="253" spans="1:9" x14ac:dyDescent="0.35">
      <c r="A253" s="480">
        <v>245</v>
      </c>
      <c r="B253" s="481" t="s">
        <v>565</v>
      </c>
      <c r="C253" s="482" t="s">
        <v>1063</v>
      </c>
      <c r="D253" s="483" t="s">
        <v>1064</v>
      </c>
      <c r="E253" s="484" t="s">
        <v>568</v>
      </c>
      <c r="F253" s="485">
        <v>162.5</v>
      </c>
      <c r="G253" s="485">
        <v>162.5</v>
      </c>
      <c r="H253" s="485"/>
      <c r="I253" s="485">
        <v>162.5</v>
      </c>
    </row>
    <row r="254" spans="1:9" x14ac:dyDescent="0.35">
      <c r="A254" s="480">
        <v>246</v>
      </c>
      <c r="B254" s="481" t="s">
        <v>565</v>
      </c>
      <c r="C254" s="482" t="s">
        <v>1065</v>
      </c>
      <c r="D254" s="483" t="s">
        <v>1066</v>
      </c>
      <c r="E254" s="484" t="s">
        <v>568</v>
      </c>
      <c r="F254" s="485">
        <v>125</v>
      </c>
      <c r="G254" s="485">
        <v>125</v>
      </c>
      <c r="H254" s="485"/>
      <c r="I254" s="485">
        <v>125</v>
      </c>
    </row>
    <row r="255" spans="1:9" x14ac:dyDescent="0.35">
      <c r="A255" s="480">
        <v>247</v>
      </c>
      <c r="B255" s="481" t="s">
        <v>565</v>
      </c>
      <c r="C255" s="482" t="s">
        <v>1067</v>
      </c>
      <c r="D255" s="483" t="s">
        <v>1068</v>
      </c>
      <c r="E255" s="484" t="s">
        <v>568</v>
      </c>
      <c r="F255" s="485">
        <v>125</v>
      </c>
      <c r="G255" s="485">
        <v>125</v>
      </c>
      <c r="H255" s="485"/>
      <c r="I255" s="485">
        <v>125</v>
      </c>
    </row>
    <row r="256" spans="1:9" x14ac:dyDescent="0.35">
      <c r="A256" s="480">
        <v>248</v>
      </c>
      <c r="B256" s="481" t="s">
        <v>565</v>
      </c>
      <c r="C256" s="482" t="s">
        <v>1069</v>
      </c>
      <c r="D256" s="483" t="s">
        <v>1070</v>
      </c>
      <c r="E256" s="484" t="s">
        <v>568</v>
      </c>
      <c r="F256" s="485">
        <v>125</v>
      </c>
      <c r="G256" s="485">
        <v>125</v>
      </c>
      <c r="H256" s="485"/>
      <c r="I256" s="485">
        <v>125</v>
      </c>
    </row>
    <row r="257" spans="1:9" x14ac:dyDescent="0.35">
      <c r="A257" s="480">
        <v>249</v>
      </c>
      <c r="B257" s="481" t="s">
        <v>565</v>
      </c>
      <c r="C257" s="482" t="s">
        <v>1071</v>
      </c>
      <c r="D257" s="483" t="s">
        <v>1072</v>
      </c>
      <c r="E257" s="484" t="s">
        <v>568</v>
      </c>
      <c r="F257" s="485">
        <v>162.5</v>
      </c>
      <c r="G257" s="485">
        <v>162.5</v>
      </c>
      <c r="H257" s="485"/>
      <c r="I257" s="485">
        <v>162.5</v>
      </c>
    </row>
    <row r="258" spans="1:9" x14ac:dyDescent="0.35">
      <c r="A258" s="480">
        <v>250</v>
      </c>
      <c r="B258" s="481" t="s">
        <v>565</v>
      </c>
      <c r="C258" s="482" t="s">
        <v>1073</v>
      </c>
      <c r="D258" s="483" t="s">
        <v>1074</v>
      </c>
      <c r="E258" s="484" t="s">
        <v>568</v>
      </c>
      <c r="F258" s="485">
        <v>162.5</v>
      </c>
      <c r="G258" s="485">
        <v>162.5</v>
      </c>
      <c r="H258" s="485"/>
      <c r="I258" s="485">
        <v>162.5</v>
      </c>
    </row>
    <row r="259" spans="1:9" x14ac:dyDescent="0.35">
      <c r="A259" s="480">
        <v>251</v>
      </c>
      <c r="B259" s="481" t="s">
        <v>565</v>
      </c>
      <c r="C259" s="482" t="s">
        <v>1075</v>
      </c>
      <c r="D259" s="483" t="s">
        <v>1076</v>
      </c>
      <c r="E259" s="484" t="s">
        <v>568</v>
      </c>
      <c r="F259" s="485">
        <v>162.5</v>
      </c>
      <c r="G259" s="485">
        <v>162.5</v>
      </c>
      <c r="H259" s="485"/>
      <c r="I259" s="485">
        <v>162.5</v>
      </c>
    </row>
    <row r="260" spans="1:9" x14ac:dyDescent="0.35">
      <c r="A260" s="480">
        <v>252</v>
      </c>
      <c r="B260" s="481" t="s">
        <v>565</v>
      </c>
      <c r="C260" s="482" t="s">
        <v>1077</v>
      </c>
      <c r="D260" s="483" t="s">
        <v>1078</v>
      </c>
      <c r="E260" s="484" t="s">
        <v>568</v>
      </c>
      <c r="F260" s="485">
        <v>162.5</v>
      </c>
      <c r="G260" s="485">
        <v>162.5</v>
      </c>
      <c r="H260" s="485"/>
      <c r="I260" s="485">
        <v>162.5</v>
      </c>
    </row>
    <row r="261" spans="1:9" x14ac:dyDescent="0.35">
      <c r="A261" s="480">
        <v>253</v>
      </c>
      <c r="B261" s="481" t="s">
        <v>565</v>
      </c>
      <c r="C261" s="482" t="s">
        <v>1079</v>
      </c>
      <c r="D261" s="483" t="s">
        <v>1080</v>
      </c>
      <c r="E261" s="484" t="s">
        <v>568</v>
      </c>
      <c r="F261" s="485">
        <v>162.5</v>
      </c>
      <c r="G261" s="485">
        <v>162.5</v>
      </c>
      <c r="H261" s="485"/>
      <c r="I261" s="485">
        <v>162.5</v>
      </c>
    </row>
    <row r="262" spans="1:9" x14ac:dyDescent="0.35">
      <c r="A262" s="480">
        <v>254</v>
      </c>
      <c r="B262" s="481" t="s">
        <v>565</v>
      </c>
      <c r="C262" s="482" t="s">
        <v>1081</v>
      </c>
      <c r="D262" s="483" t="s">
        <v>1082</v>
      </c>
      <c r="E262" s="484" t="s">
        <v>568</v>
      </c>
      <c r="F262" s="485">
        <v>162.5</v>
      </c>
      <c r="G262" s="485">
        <v>162.5</v>
      </c>
      <c r="H262" s="485"/>
      <c r="I262" s="485">
        <v>162.5</v>
      </c>
    </row>
    <row r="263" spans="1:9" x14ac:dyDescent="0.35">
      <c r="A263" s="480">
        <v>255</v>
      </c>
      <c r="B263" s="481" t="s">
        <v>600</v>
      </c>
      <c r="C263" s="482" t="s">
        <v>1083</v>
      </c>
      <c r="D263" s="483" t="s">
        <v>1084</v>
      </c>
      <c r="E263" s="484" t="s">
        <v>568</v>
      </c>
      <c r="F263" s="485">
        <v>162.5</v>
      </c>
      <c r="G263" s="485">
        <v>162.5</v>
      </c>
      <c r="H263" s="485"/>
      <c r="I263" s="485">
        <v>162.5</v>
      </c>
    </row>
    <row r="264" spans="1:9" x14ac:dyDescent="0.35">
      <c r="A264" s="480">
        <v>256</v>
      </c>
      <c r="B264" s="481" t="s">
        <v>573</v>
      </c>
      <c r="C264" s="482" t="s">
        <v>1085</v>
      </c>
      <c r="D264" s="483" t="s">
        <v>1086</v>
      </c>
      <c r="E264" s="484" t="s">
        <v>568</v>
      </c>
      <c r="F264" s="485">
        <v>162.5</v>
      </c>
      <c r="G264" s="485">
        <v>162.5</v>
      </c>
      <c r="H264" s="485"/>
      <c r="I264" s="485">
        <v>162.5</v>
      </c>
    </row>
    <row r="265" spans="1:9" x14ac:dyDescent="0.35">
      <c r="A265" s="480">
        <v>257</v>
      </c>
      <c r="B265" s="481" t="s">
        <v>600</v>
      </c>
      <c r="C265" s="482" t="s">
        <v>1087</v>
      </c>
      <c r="D265" s="483" t="s">
        <v>1088</v>
      </c>
      <c r="E265" s="484" t="s">
        <v>568</v>
      </c>
      <c r="F265" s="485">
        <v>162.5</v>
      </c>
      <c r="G265" s="485">
        <v>162.5</v>
      </c>
      <c r="H265" s="485"/>
      <c r="I265" s="485">
        <v>162.5</v>
      </c>
    </row>
    <row r="266" spans="1:9" x14ac:dyDescent="0.35">
      <c r="A266" s="480">
        <v>258</v>
      </c>
      <c r="B266" s="481" t="s">
        <v>1089</v>
      </c>
      <c r="C266" s="482" t="s">
        <v>1090</v>
      </c>
      <c r="D266" s="483" t="s">
        <v>1091</v>
      </c>
      <c r="E266" s="484" t="s">
        <v>568</v>
      </c>
      <c r="F266" s="485">
        <v>162.5</v>
      </c>
      <c r="G266" s="485">
        <v>162.5</v>
      </c>
      <c r="H266" s="485"/>
      <c r="I266" s="485">
        <v>162.5</v>
      </c>
    </row>
    <row r="267" spans="1:9" x14ac:dyDescent="0.35">
      <c r="A267" s="480">
        <v>259</v>
      </c>
      <c r="B267" s="481" t="s">
        <v>1089</v>
      </c>
      <c r="C267" s="482" t="s">
        <v>1092</v>
      </c>
      <c r="D267" s="483" t="s">
        <v>1093</v>
      </c>
      <c r="E267" s="484" t="s">
        <v>568</v>
      </c>
      <c r="F267" s="485">
        <v>162.5</v>
      </c>
      <c r="G267" s="485">
        <v>162.5</v>
      </c>
      <c r="H267" s="485"/>
      <c r="I267" s="485">
        <v>162.5</v>
      </c>
    </row>
    <row r="268" spans="1:9" x14ac:dyDescent="0.35">
      <c r="A268" s="480">
        <v>260</v>
      </c>
      <c r="B268" s="481" t="s">
        <v>600</v>
      </c>
      <c r="C268" s="482" t="s">
        <v>1094</v>
      </c>
      <c r="D268" s="483" t="s">
        <v>1095</v>
      </c>
      <c r="E268" s="484" t="s">
        <v>568</v>
      </c>
      <c r="F268" s="485">
        <v>162.5</v>
      </c>
      <c r="G268" s="485">
        <v>162.5</v>
      </c>
      <c r="H268" s="485"/>
      <c r="I268" s="485">
        <v>162.5</v>
      </c>
    </row>
    <row r="269" spans="1:9" x14ac:dyDescent="0.35">
      <c r="A269" s="480">
        <v>261</v>
      </c>
      <c r="B269" s="481" t="s">
        <v>600</v>
      </c>
      <c r="C269" s="482" t="s">
        <v>1096</v>
      </c>
      <c r="D269" s="483" t="s">
        <v>1097</v>
      </c>
      <c r="E269" s="484" t="s">
        <v>568</v>
      </c>
      <c r="F269" s="485">
        <v>162.5</v>
      </c>
      <c r="G269" s="485">
        <v>162.5</v>
      </c>
      <c r="H269" s="485"/>
      <c r="I269" s="485">
        <v>162.5</v>
      </c>
    </row>
    <row r="270" spans="1:9" x14ac:dyDescent="0.35">
      <c r="A270" s="480">
        <v>262</v>
      </c>
      <c r="B270" s="481" t="s">
        <v>1089</v>
      </c>
      <c r="C270" s="482" t="s">
        <v>1098</v>
      </c>
      <c r="D270" s="483" t="s">
        <v>1099</v>
      </c>
      <c r="E270" s="484" t="s">
        <v>568</v>
      </c>
      <c r="F270" s="485">
        <v>162.5</v>
      </c>
      <c r="G270" s="485">
        <v>162.5</v>
      </c>
      <c r="H270" s="485"/>
      <c r="I270" s="485">
        <v>162.5</v>
      </c>
    </row>
    <row r="271" spans="1:9" x14ac:dyDescent="0.35">
      <c r="A271" s="480">
        <v>263</v>
      </c>
      <c r="B271" s="481" t="s">
        <v>1089</v>
      </c>
      <c r="C271" s="482" t="s">
        <v>1100</v>
      </c>
      <c r="D271" s="483" t="s">
        <v>1101</v>
      </c>
      <c r="E271" s="484" t="s">
        <v>568</v>
      </c>
      <c r="F271" s="485">
        <v>162.5</v>
      </c>
      <c r="G271" s="485">
        <v>162.5</v>
      </c>
      <c r="H271" s="485"/>
      <c r="I271" s="485">
        <v>162.5</v>
      </c>
    </row>
    <row r="272" spans="1:9" x14ac:dyDescent="0.35">
      <c r="A272" s="480">
        <v>264</v>
      </c>
      <c r="B272" s="481" t="s">
        <v>1089</v>
      </c>
      <c r="C272" s="482" t="s">
        <v>1102</v>
      </c>
      <c r="D272" s="483" t="s">
        <v>1103</v>
      </c>
      <c r="E272" s="484" t="s">
        <v>568</v>
      </c>
      <c r="F272" s="485">
        <v>125</v>
      </c>
      <c r="G272" s="485">
        <v>125</v>
      </c>
      <c r="H272" s="485"/>
      <c r="I272" s="485">
        <v>125</v>
      </c>
    </row>
    <row r="273" spans="1:9" x14ac:dyDescent="0.35">
      <c r="A273" s="480">
        <v>265</v>
      </c>
      <c r="B273" s="481" t="s">
        <v>664</v>
      </c>
      <c r="C273" s="482" t="s">
        <v>1104</v>
      </c>
      <c r="D273" s="483" t="s">
        <v>1105</v>
      </c>
      <c r="E273" s="484" t="s">
        <v>568</v>
      </c>
      <c r="F273" s="485">
        <v>125</v>
      </c>
      <c r="G273" s="485">
        <v>125</v>
      </c>
      <c r="H273" s="485"/>
      <c r="I273" s="485">
        <v>125</v>
      </c>
    </row>
    <row r="274" spans="1:9" x14ac:dyDescent="0.35">
      <c r="A274" s="480">
        <v>266</v>
      </c>
      <c r="B274" s="481" t="s">
        <v>573</v>
      </c>
      <c r="C274" s="482" t="s">
        <v>1106</v>
      </c>
      <c r="D274" s="483" t="s">
        <v>1107</v>
      </c>
      <c r="E274" s="484" t="s">
        <v>568</v>
      </c>
      <c r="F274" s="485">
        <v>162.5</v>
      </c>
      <c r="G274" s="485">
        <v>162.5</v>
      </c>
      <c r="H274" s="485"/>
      <c r="I274" s="485">
        <v>162.5</v>
      </c>
    </row>
    <row r="275" spans="1:9" x14ac:dyDescent="0.35">
      <c r="A275" s="480">
        <v>267</v>
      </c>
      <c r="B275" s="481" t="s">
        <v>1108</v>
      </c>
      <c r="C275" s="482" t="s">
        <v>1109</v>
      </c>
      <c r="D275" s="483" t="s">
        <v>1110</v>
      </c>
      <c r="E275" s="484" t="s">
        <v>568</v>
      </c>
      <c r="F275" s="485">
        <v>162.5</v>
      </c>
      <c r="G275" s="485">
        <v>162.5</v>
      </c>
      <c r="H275" s="485"/>
      <c r="I275" s="485">
        <v>162.5</v>
      </c>
    </row>
    <row r="276" spans="1:9" x14ac:dyDescent="0.35">
      <c r="A276" s="480">
        <v>268</v>
      </c>
      <c r="B276" s="481" t="s">
        <v>600</v>
      </c>
      <c r="C276" s="482" t="s">
        <v>1111</v>
      </c>
      <c r="D276" s="483" t="s">
        <v>1112</v>
      </c>
      <c r="E276" s="484" t="s">
        <v>568</v>
      </c>
      <c r="F276" s="485">
        <v>162.5</v>
      </c>
      <c r="G276" s="485">
        <v>162.5</v>
      </c>
      <c r="H276" s="485"/>
      <c r="I276" s="485">
        <v>162.5</v>
      </c>
    </row>
    <row r="277" spans="1:9" x14ac:dyDescent="0.35">
      <c r="A277" s="480">
        <v>269</v>
      </c>
      <c r="B277" s="481" t="s">
        <v>664</v>
      </c>
      <c r="C277" s="482" t="s">
        <v>1113</v>
      </c>
      <c r="D277" s="483" t="s">
        <v>1114</v>
      </c>
      <c r="E277" s="484" t="s">
        <v>568</v>
      </c>
      <c r="F277" s="485">
        <v>162.5</v>
      </c>
      <c r="G277" s="485">
        <v>162.5</v>
      </c>
      <c r="H277" s="485"/>
      <c r="I277" s="485">
        <v>162.5</v>
      </c>
    </row>
    <row r="278" spans="1:9" x14ac:dyDescent="0.35">
      <c r="A278" s="480">
        <v>270</v>
      </c>
      <c r="B278" s="481" t="s">
        <v>600</v>
      </c>
      <c r="C278" s="482" t="s">
        <v>1115</v>
      </c>
      <c r="D278" s="483" t="s">
        <v>1116</v>
      </c>
      <c r="E278" s="484" t="s">
        <v>568</v>
      </c>
      <c r="F278" s="485">
        <v>162.5</v>
      </c>
      <c r="G278" s="485">
        <v>162.5</v>
      </c>
      <c r="H278" s="485"/>
      <c r="I278" s="485">
        <v>162.5</v>
      </c>
    </row>
    <row r="279" spans="1:9" x14ac:dyDescent="0.35">
      <c r="A279" s="480">
        <v>271</v>
      </c>
      <c r="B279" s="481" t="s">
        <v>600</v>
      </c>
      <c r="C279" s="482" t="s">
        <v>1117</v>
      </c>
      <c r="D279" s="483" t="s">
        <v>1118</v>
      </c>
      <c r="E279" s="484" t="s">
        <v>568</v>
      </c>
      <c r="F279" s="485">
        <v>162.5</v>
      </c>
      <c r="G279" s="485">
        <v>162.5</v>
      </c>
      <c r="H279" s="485"/>
      <c r="I279" s="485">
        <v>162.5</v>
      </c>
    </row>
    <row r="280" spans="1:9" x14ac:dyDescent="0.35">
      <c r="A280" s="480">
        <v>272</v>
      </c>
      <c r="B280" s="481" t="s">
        <v>773</v>
      </c>
      <c r="C280" s="482" t="s">
        <v>1119</v>
      </c>
      <c r="D280" s="483" t="s">
        <v>1120</v>
      </c>
      <c r="E280" s="484" t="s">
        <v>568</v>
      </c>
      <c r="F280" s="485">
        <v>125</v>
      </c>
      <c r="G280" s="485">
        <v>125</v>
      </c>
      <c r="H280" s="485"/>
      <c r="I280" s="485">
        <v>125</v>
      </c>
    </row>
    <row r="281" spans="1:9" x14ac:dyDescent="0.35">
      <c r="A281" s="480">
        <v>273</v>
      </c>
      <c r="B281" s="481" t="s">
        <v>1089</v>
      </c>
      <c r="C281" s="482" t="s">
        <v>1121</v>
      </c>
      <c r="D281" s="483" t="s">
        <v>1122</v>
      </c>
      <c r="E281" s="484" t="s">
        <v>568</v>
      </c>
      <c r="F281" s="485">
        <v>125</v>
      </c>
      <c r="G281" s="485">
        <v>125</v>
      </c>
      <c r="H281" s="485"/>
      <c r="I281" s="485">
        <v>125</v>
      </c>
    </row>
    <row r="282" spans="1:9" x14ac:dyDescent="0.35">
      <c r="A282" s="480">
        <v>274</v>
      </c>
      <c r="B282" s="481" t="s">
        <v>1089</v>
      </c>
      <c r="C282" s="482" t="s">
        <v>1123</v>
      </c>
      <c r="D282" s="483" t="s">
        <v>1124</v>
      </c>
      <c r="E282" s="484" t="s">
        <v>568</v>
      </c>
      <c r="F282" s="485">
        <v>162.5</v>
      </c>
      <c r="G282" s="485">
        <v>162.5</v>
      </c>
      <c r="H282" s="485"/>
      <c r="I282" s="485">
        <v>162.5</v>
      </c>
    </row>
    <row r="283" spans="1:9" x14ac:dyDescent="0.35">
      <c r="A283" s="480">
        <v>275</v>
      </c>
      <c r="B283" s="481" t="s">
        <v>600</v>
      </c>
      <c r="C283" s="482" t="s">
        <v>1125</v>
      </c>
      <c r="D283" s="483" t="s">
        <v>1126</v>
      </c>
      <c r="E283" s="484" t="s">
        <v>568</v>
      </c>
      <c r="F283" s="485">
        <v>162.5</v>
      </c>
      <c r="G283" s="485">
        <v>162.5</v>
      </c>
      <c r="H283" s="485"/>
      <c r="I283" s="485">
        <v>162.5</v>
      </c>
    </row>
    <row r="284" spans="1:9" x14ac:dyDescent="0.35">
      <c r="A284" s="480">
        <v>276</v>
      </c>
      <c r="B284" s="481" t="s">
        <v>1089</v>
      </c>
      <c r="C284" s="482" t="s">
        <v>1127</v>
      </c>
      <c r="D284" s="483" t="s">
        <v>1128</v>
      </c>
      <c r="E284" s="484" t="s">
        <v>568</v>
      </c>
      <c r="F284" s="485">
        <v>162.5</v>
      </c>
      <c r="G284" s="485">
        <v>162.5</v>
      </c>
      <c r="H284" s="485"/>
      <c r="I284" s="485">
        <v>162.5</v>
      </c>
    </row>
    <row r="285" spans="1:9" x14ac:dyDescent="0.35">
      <c r="A285" s="480">
        <v>277</v>
      </c>
      <c r="B285" s="481" t="s">
        <v>1089</v>
      </c>
      <c r="C285" s="482" t="s">
        <v>1129</v>
      </c>
      <c r="D285" s="483" t="s">
        <v>1130</v>
      </c>
      <c r="E285" s="484" t="s">
        <v>568</v>
      </c>
      <c r="F285" s="485">
        <v>162.5</v>
      </c>
      <c r="G285" s="485">
        <v>162.5</v>
      </c>
      <c r="H285" s="485"/>
      <c r="I285" s="485">
        <v>162.5</v>
      </c>
    </row>
    <row r="286" spans="1:9" x14ac:dyDescent="0.35">
      <c r="A286" s="480">
        <v>278</v>
      </c>
      <c r="B286" s="481" t="s">
        <v>1089</v>
      </c>
      <c r="C286" s="482" t="s">
        <v>1131</v>
      </c>
      <c r="D286" s="483" t="s">
        <v>1132</v>
      </c>
      <c r="E286" s="484" t="s">
        <v>568</v>
      </c>
      <c r="F286" s="485">
        <v>162.5</v>
      </c>
      <c r="G286" s="485">
        <v>162.5</v>
      </c>
      <c r="H286" s="485"/>
      <c r="I286" s="485">
        <v>162.5</v>
      </c>
    </row>
    <row r="287" spans="1:9" x14ac:dyDescent="0.35">
      <c r="A287" s="480">
        <v>279</v>
      </c>
      <c r="B287" s="481" t="s">
        <v>1089</v>
      </c>
      <c r="C287" s="482" t="s">
        <v>1133</v>
      </c>
      <c r="D287" s="483" t="s">
        <v>1134</v>
      </c>
      <c r="E287" s="484" t="s">
        <v>568</v>
      </c>
      <c r="F287" s="485">
        <v>162.5</v>
      </c>
      <c r="G287" s="485">
        <v>162.5</v>
      </c>
      <c r="H287" s="485"/>
      <c r="I287" s="485">
        <v>162.5</v>
      </c>
    </row>
    <row r="288" spans="1:9" x14ac:dyDescent="0.35">
      <c r="A288" s="480">
        <v>280</v>
      </c>
      <c r="B288" s="481" t="s">
        <v>573</v>
      </c>
      <c r="C288" s="482" t="s">
        <v>1135</v>
      </c>
      <c r="D288" s="483" t="s">
        <v>1136</v>
      </c>
      <c r="E288" s="484" t="s">
        <v>568</v>
      </c>
      <c r="F288" s="485">
        <v>162.5</v>
      </c>
      <c r="G288" s="485">
        <v>162.5</v>
      </c>
      <c r="H288" s="485"/>
      <c r="I288" s="485">
        <v>162.5</v>
      </c>
    </row>
    <row r="289" spans="1:9" x14ac:dyDescent="0.35">
      <c r="A289" s="480">
        <v>281</v>
      </c>
      <c r="B289" s="481" t="s">
        <v>600</v>
      </c>
      <c r="C289" s="482" t="s">
        <v>1137</v>
      </c>
      <c r="D289" s="483" t="s">
        <v>1138</v>
      </c>
      <c r="E289" s="484" t="s">
        <v>568</v>
      </c>
      <c r="F289" s="485">
        <v>162.5</v>
      </c>
      <c r="G289" s="485">
        <v>162.5</v>
      </c>
      <c r="H289" s="485"/>
      <c r="I289" s="485">
        <v>162.5</v>
      </c>
    </row>
    <row r="290" spans="1:9" x14ac:dyDescent="0.35">
      <c r="A290" s="480">
        <v>282</v>
      </c>
      <c r="B290" s="481" t="s">
        <v>573</v>
      </c>
      <c r="C290" s="482" t="s">
        <v>1139</v>
      </c>
      <c r="D290" s="483" t="s">
        <v>1140</v>
      </c>
      <c r="E290" s="484" t="s">
        <v>568</v>
      </c>
      <c r="F290" s="485">
        <v>162.5</v>
      </c>
      <c r="G290" s="485">
        <v>162.5</v>
      </c>
      <c r="H290" s="485"/>
      <c r="I290" s="485">
        <v>162.5</v>
      </c>
    </row>
    <row r="291" spans="1:9" x14ac:dyDescent="0.35">
      <c r="A291" s="480">
        <v>283</v>
      </c>
      <c r="B291" s="481" t="s">
        <v>600</v>
      </c>
      <c r="C291" s="482" t="s">
        <v>1141</v>
      </c>
      <c r="D291" s="483" t="s">
        <v>1142</v>
      </c>
      <c r="E291" s="484" t="s">
        <v>568</v>
      </c>
      <c r="F291" s="485">
        <v>162.5</v>
      </c>
      <c r="G291" s="485">
        <v>162.5</v>
      </c>
      <c r="H291" s="485"/>
      <c r="I291" s="485">
        <v>162.5</v>
      </c>
    </row>
    <row r="292" spans="1:9" x14ac:dyDescent="0.35">
      <c r="A292" s="480">
        <v>284</v>
      </c>
      <c r="B292" s="481" t="s">
        <v>600</v>
      </c>
      <c r="C292" s="482" t="s">
        <v>1143</v>
      </c>
      <c r="D292" s="483" t="s">
        <v>1144</v>
      </c>
      <c r="E292" s="484" t="s">
        <v>568</v>
      </c>
      <c r="F292" s="485">
        <v>162.5</v>
      </c>
      <c r="G292" s="485">
        <v>162.5</v>
      </c>
      <c r="H292" s="485"/>
      <c r="I292" s="485">
        <v>162.5</v>
      </c>
    </row>
    <row r="293" spans="1:9" x14ac:dyDescent="0.35">
      <c r="A293" s="480">
        <v>285</v>
      </c>
      <c r="B293" s="481" t="s">
        <v>600</v>
      </c>
      <c r="C293" s="482" t="s">
        <v>1145</v>
      </c>
      <c r="D293" s="483" t="s">
        <v>1146</v>
      </c>
      <c r="E293" s="484" t="s">
        <v>568</v>
      </c>
      <c r="F293" s="485">
        <v>162.5</v>
      </c>
      <c r="G293" s="485">
        <v>162.5</v>
      </c>
      <c r="H293" s="485"/>
      <c r="I293" s="485">
        <v>162.5</v>
      </c>
    </row>
    <row r="294" spans="1:9" x14ac:dyDescent="0.35">
      <c r="A294" s="480">
        <v>286</v>
      </c>
      <c r="B294" s="481" t="s">
        <v>600</v>
      </c>
      <c r="C294" s="482" t="s">
        <v>1147</v>
      </c>
      <c r="D294" s="483" t="s">
        <v>1148</v>
      </c>
      <c r="E294" s="484" t="s">
        <v>568</v>
      </c>
      <c r="F294" s="485">
        <v>162.5</v>
      </c>
      <c r="G294" s="485">
        <v>162.5</v>
      </c>
      <c r="H294" s="485"/>
      <c r="I294" s="485">
        <v>162.5</v>
      </c>
    </row>
    <row r="295" spans="1:9" x14ac:dyDescent="0.35">
      <c r="A295" s="480">
        <v>287</v>
      </c>
      <c r="B295" s="481" t="s">
        <v>600</v>
      </c>
      <c r="C295" s="482" t="s">
        <v>1149</v>
      </c>
      <c r="D295" s="483" t="s">
        <v>1150</v>
      </c>
      <c r="E295" s="484" t="s">
        <v>568</v>
      </c>
      <c r="F295" s="485">
        <v>162.5</v>
      </c>
      <c r="G295" s="485">
        <v>162.5</v>
      </c>
      <c r="H295" s="485"/>
      <c r="I295" s="485">
        <v>162.5</v>
      </c>
    </row>
    <row r="296" spans="1:9" x14ac:dyDescent="0.35">
      <c r="A296" s="480">
        <v>288</v>
      </c>
      <c r="B296" s="481" t="s">
        <v>573</v>
      </c>
      <c r="C296" s="482" t="s">
        <v>1151</v>
      </c>
      <c r="D296" s="483" t="s">
        <v>1152</v>
      </c>
      <c r="E296" s="484" t="s">
        <v>568</v>
      </c>
      <c r="F296" s="485">
        <v>162.5</v>
      </c>
      <c r="G296" s="485">
        <v>162.5</v>
      </c>
      <c r="H296" s="485"/>
      <c r="I296" s="485">
        <v>162.5</v>
      </c>
    </row>
    <row r="297" spans="1:9" x14ac:dyDescent="0.35">
      <c r="A297" s="480">
        <v>289</v>
      </c>
      <c r="B297" s="481" t="s">
        <v>573</v>
      </c>
      <c r="C297" s="482" t="s">
        <v>1153</v>
      </c>
      <c r="D297" s="483" t="s">
        <v>1154</v>
      </c>
      <c r="E297" s="484" t="s">
        <v>568</v>
      </c>
      <c r="F297" s="485">
        <v>162.5</v>
      </c>
      <c r="G297" s="485">
        <v>162.5</v>
      </c>
      <c r="H297" s="485"/>
      <c r="I297" s="485">
        <v>162.5</v>
      </c>
    </row>
    <row r="298" spans="1:9" x14ac:dyDescent="0.35">
      <c r="A298" s="480">
        <v>290</v>
      </c>
      <c r="B298" s="481" t="s">
        <v>573</v>
      </c>
      <c r="C298" s="482" t="s">
        <v>1155</v>
      </c>
      <c r="D298" s="483" t="s">
        <v>1156</v>
      </c>
      <c r="E298" s="484" t="s">
        <v>568</v>
      </c>
      <c r="F298" s="485">
        <v>162.5</v>
      </c>
      <c r="G298" s="485">
        <v>162.5</v>
      </c>
      <c r="H298" s="485"/>
      <c r="I298" s="485">
        <v>162.5</v>
      </c>
    </row>
    <row r="299" spans="1:9" x14ac:dyDescent="0.35">
      <c r="A299" s="480">
        <v>291</v>
      </c>
      <c r="B299" s="481" t="s">
        <v>600</v>
      </c>
      <c r="C299" s="482" t="s">
        <v>1157</v>
      </c>
      <c r="D299" s="483" t="s">
        <v>1158</v>
      </c>
      <c r="E299" s="484" t="s">
        <v>568</v>
      </c>
      <c r="F299" s="485">
        <v>162.5</v>
      </c>
      <c r="G299" s="485">
        <v>162.5</v>
      </c>
      <c r="H299" s="485"/>
      <c r="I299" s="485">
        <v>162.5</v>
      </c>
    </row>
    <row r="300" spans="1:9" ht="31.5" x14ac:dyDescent="0.35">
      <c r="A300" s="480">
        <v>292</v>
      </c>
      <c r="B300" s="481" t="s">
        <v>1089</v>
      </c>
      <c r="C300" s="482" t="s">
        <v>1159</v>
      </c>
      <c r="D300" s="483" t="s">
        <v>1160</v>
      </c>
      <c r="E300" s="484" t="s">
        <v>568</v>
      </c>
      <c r="F300" s="485">
        <v>125</v>
      </c>
      <c r="G300" s="485">
        <v>125</v>
      </c>
      <c r="H300" s="485"/>
      <c r="I300" s="485">
        <v>125</v>
      </c>
    </row>
    <row r="301" spans="1:9" x14ac:dyDescent="0.35">
      <c r="A301" s="480">
        <v>293</v>
      </c>
      <c r="B301" s="481" t="s">
        <v>1089</v>
      </c>
      <c r="C301" s="482" t="s">
        <v>1161</v>
      </c>
      <c r="D301" s="483" t="s">
        <v>1162</v>
      </c>
      <c r="E301" s="484" t="s">
        <v>568</v>
      </c>
      <c r="F301" s="485">
        <v>162.5</v>
      </c>
      <c r="G301" s="485">
        <v>162.5</v>
      </c>
      <c r="H301" s="485"/>
      <c r="I301" s="485">
        <v>162.5</v>
      </c>
    </row>
    <row r="302" spans="1:9" x14ac:dyDescent="0.35">
      <c r="A302" s="480">
        <v>294</v>
      </c>
      <c r="B302" s="481" t="s">
        <v>664</v>
      </c>
      <c r="C302" s="482" t="s">
        <v>1163</v>
      </c>
      <c r="D302" s="483" t="s">
        <v>1164</v>
      </c>
      <c r="E302" s="484" t="s">
        <v>568</v>
      </c>
      <c r="F302" s="485">
        <v>125</v>
      </c>
      <c r="G302" s="485">
        <v>125</v>
      </c>
      <c r="H302" s="485"/>
      <c r="I302" s="485">
        <v>125</v>
      </c>
    </row>
    <row r="303" spans="1:9" x14ac:dyDescent="0.35">
      <c r="A303" s="480">
        <v>295</v>
      </c>
      <c r="B303" s="481" t="s">
        <v>773</v>
      </c>
      <c r="C303" s="482" t="s">
        <v>1165</v>
      </c>
      <c r="D303" s="483" t="s">
        <v>1166</v>
      </c>
      <c r="E303" s="484" t="s">
        <v>568</v>
      </c>
      <c r="F303" s="485">
        <v>125</v>
      </c>
      <c r="G303" s="485">
        <v>125</v>
      </c>
      <c r="H303" s="485"/>
      <c r="I303" s="485">
        <v>125</v>
      </c>
    </row>
    <row r="304" spans="1:9" x14ac:dyDescent="0.35">
      <c r="A304" s="480">
        <v>296</v>
      </c>
      <c r="B304" s="481" t="s">
        <v>573</v>
      </c>
      <c r="C304" s="482" t="s">
        <v>1167</v>
      </c>
      <c r="D304" s="483" t="s">
        <v>1168</v>
      </c>
      <c r="E304" s="484" t="s">
        <v>568</v>
      </c>
      <c r="F304" s="485">
        <v>162.5</v>
      </c>
      <c r="G304" s="485">
        <v>162.5</v>
      </c>
      <c r="H304" s="485"/>
      <c r="I304" s="485">
        <v>162.5</v>
      </c>
    </row>
    <row r="305" spans="1:9" x14ac:dyDescent="0.35">
      <c r="A305" s="480">
        <v>297</v>
      </c>
      <c r="B305" s="481" t="s">
        <v>573</v>
      </c>
      <c r="C305" s="482" t="s">
        <v>1169</v>
      </c>
      <c r="D305" s="483" t="s">
        <v>1170</v>
      </c>
      <c r="E305" s="484" t="s">
        <v>568</v>
      </c>
      <c r="F305" s="485">
        <v>162.5</v>
      </c>
      <c r="G305" s="485">
        <v>162.5</v>
      </c>
      <c r="H305" s="485"/>
      <c r="I305" s="485">
        <v>162.5</v>
      </c>
    </row>
    <row r="306" spans="1:9" x14ac:dyDescent="0.35">
      <c r="A306" s="480">
        <v>298</v>
      </c>
      <c r="B306" s="481" t="s">
        <v>664</v>
      </c>
      <c r="C306" s="482" t="s">
        <v>1171</v>
      </c>
      <c r="D306" s="483" t="s">
        <v>1172</v>
      </c>
      <c r="E306" s="484" t="s">
        <v>568</v>
      </c>
      <c r="F306" s="485">
        <v>125</v>
      </c>
      <c r="G306" s="485">
        <v>125</v>
      </c>
      <c r="H306" s="485"/>
      <c r="I306" s="485">
        <v>125</v>
      </c>
    </row>
    <row r="307" spans="1:9" x14ac:dyDescent="0.35">
      <c r="A307" s="480">
        <v>299</v>
      </c>
      <c r="B307" s="481" t="s">
        <v>573</v>
      </c>
      <c r="C307" s="482" t="s">
        <v>1173</v>
      </c>
      <c r="D307" s="483" t="s">
        <v>1174</v>
      </c>
      <c r="E307" s="484" t="s">
        <v>568</v>
      </c>
      <c r="F307" s="485">
        <v>162.5</v>
      </c>
      <c r="G307" s="485">
        <v>162.5</v>
      </c>
      <c r="H307" s="485"/>
      <c r="I307" s="485">
        <v>162.5</v>
      </c>
    </row>
    <row r="308" spans="1:9" x14ac:dyDescent="0.35">
      <c r="A308" s="480">
        <v>300</v>
      </c>
      <c r="B308" s="481" t="s">
        <v>600</v>
      </c>
      <c r="C308" s="482" t="s">
        <v>1175</v>
      </c>
      <c r="D308" s="483" t="s">
        <v>1176</v>
      </c>
      <c r="E308" s="484" t="s">
        <v>568</v>
      </c>
      <c r="F308" s="485">
        <v>162.5</v>
      </c>
      <c r="G308" s="485">
        <v>162.5</v>
      </c>
      <c r="H308" s="485"/>
      <c r="I308" s="485">
        <v>162.5</v>
      </c>
    </row>
    <row r="309" spans="1:9" x14ac:dyDescent="0.35">
      <c r="A309" s="480">
        <v>301</v>
      </c>
      <c r="B309" s="481" t="s">
        <v>600</v>
      </c>
      <c r="C309" s="482" t="s">
        <v>1177</v>
      </c>
      <c r="D309" s="483" t="s">
        <v>1178</v>
      </c>
      <c r="E309" s="484" t="s">
        <v>568</v>
      </c>
      <c r="F309" s="485">
        <v>162.5</v>
      </c>
      <c r="G309" s="485">
        <v>162.5</v>
      </c>
      <c r="H309" s="485"/>
      <c r="I309" s="485">
        <v>162.5</v>
      </c>
    </row>
    <row r="310" spans="1:9" x14ac:dyDescent="0.35">
      <c r="A310" s="480">
        <v>302</v>
      </c>
      <c r="B310" s="481" t="s">
        <v>600</v>
      </c>
      <c r="C310" s="482" t="s">
        <v>1179</v>
      </c>
      <c r="D310" s="483" t="s">
        <v>1180</v>
      </c>
      <c r="E310" s="484" t="s">
        <v>568</v>
      </c>
      <c r="F310" s="485">
        <v>125</v>
      </c>
      <c r="G310" s="485">
        <v>125</v>
      </c>
      <c r="H310" s="485"/>
      <c r="I310" s="485">
        <v>125</v>
      </c>
    </row>
    <row r="311" spans="1:9" x14ac:dyDescent="0.35">
      <c r="A311" s="480">
        <v>303</v>
      </c>
      <c r="B311" s="481" t="s">
        <v>600</v>
      </c>
      <c r="C311" s="482" t="s">
        <v>798</v>
      </c>
      <c r="D311" s="483" t="s">
        <v>1181</v>
      </c>
      <c r="E311" s="484" t="s">
        <v>568</v>
      </c>
      <c r="F311" s="485">
        <v>162.5</v>
      </c>
      <c r="G311" s="485">
        <v>162.5</v>
      </c>
      <c r="H311" s="485"/>
      <c r="I311" s="485">
        <v>162.5</v>
      </c>
    </row>
    <row r="312" spans="1:9" x14ac:dyDescent="0.35">
      <c r="A312" s="480">
        <v>304</v>
      </c>
      <c r="B312" s="481" t="s">
        <v>600</v>
      </c>
      <c r="C312" s="482" t="s">
        <v>1182</v>
      </c>
      <c r="D312" s="483" t="s">
        <v>1183</v>
      </c>
      <c r="E312" s="484" t="s">
        <v>568</v>
      </c>
      <c r="F312" s="485">
        <v>162.5</v>
      </c>
      <c r="G312" s="485">
        <v>162.5</v>
      </c>
      <c r="H312" s="485"/>
      <c r="I312" s="485">
        <v>162.5</v>
      </c>
    </row>
    <row r="313" spans="1:9" x14ac:dyDescent="0.35">
      <c r="A313" s="480">
        <v>305</v>
      </c>
      <c r="B313" s="481" t="s">
        <v>600</v>
      </c>
      <c r="C313" s="482" t="s">
        <v>1184</v>
      </c>
      <c r="D313" s="483" t="s">
        <v>1185</v>
      </c>
      <c r="E313" s="484" t="s">
        <v>568</v>
      </c>
      <c r="F313" s="485">
        <v>162.5</v>
      </c>
      <c r="G313" s="485">
        <v>162.5</v>
      </c>
      <c r="H313" s="485"/>
      <c r="I313" s="485">
        <v>162.5</v>
      </c>
    </row>
    <row r="314" spans="1:9" x14ac:dyDescent="0.35">
      <c r="A314" s="480">
        <v>306</v>
      </c>
      <c r="B314" s="481" t="s">
        <v>573</v>
      </c>
      <c r="C314" s="482" t="s">
        <v>1186</v>
      </c>
      <c r="D314" s="483" t="s">
        <v>1187</v>
      </c>
      <c r="E314" s="484" t="s">
        <v>568</v>
      </c>
      <c r="F314" s="485">
        <v>162.5</v>
      </c>
      <c r="G314" s="485">
        <v>162.5</v>
      </c>
      <c r="H314" s="485"/>
      <c r="I314" s="485">
        <v>162.5</v>
      </c>
    </row>
    <row r="315" spans="1:9" x14ac:dyDescent="0.35">
      <c r="A315" s="480">
        <v>307</v>
      </c>
      <c r="B315" s="481" t="s">
        <v>573</v>
      </c>
      <c r="C315" s="482" t="s">
        <v>1188</v>
      </c>
      <c r="D315" s="483" t="s">
        <v>1189</v>
      </c>
      <c r="E315" s="484" t="s">
        <v>568</v>
      </c>
      <c r="F315" s="485">
        <v>162.5</v>
      </c>
      <c r="G315" s="485">
        <v>162.5</v>
      </c>
      <c r="H315" s="485"/>
      <c r="I315" s="485">
        <v>162.5</v>
      </c>
    </row>
    <row r="316" spans="1:9" x14ac:dyDescent="0.35">
      <c r="A316" s="480">
        <v>308</v>
      </c>
      <c r="B316" s="481" t="s">
        <v>600</v>
      </c>
      <c r="C316" s="482" t="s">
        <v>1190</v>
      </c>
      <c r="D316" s="483" t="s">
        <v>1191</v>
      </c>
      <c r="E316" s="484" t="s">
        <v>568</v>
      </c>
      <c r="F316" s="485">
        <v>162.5</v>
      </c>
      <c r="G316" s="485">
        <v>162.5</v>
      </c>
      <c r="H316" s="485"/>
      <c r="I316" s="485">
        <v>162.5</v>
      </c>
    </row>
    <row r="317" spans="1:9" x14ac:dyDescent="0.35">
      <c r="A317" s="480">
        <v>309</v>
      </c>
      <c r="B317" s="481" t="s">
        <v>600</v>
      </c>
      <c r="C317" s="482" t="s">
        <v>1192</v>
      </c>
      <c r="D317" s="483" t="s">
        <v>1193</v>
      </c>
      <c r="E317" s="484" t="s">
        <v>568</v>
      </c>
      <c r="F317" s="485">
        <v>162.5</v>
      </c>
      <c r="G317" s="485">
        <v>162.5</v>
      </c>
      <c r="H317" s="485"/>
      <c r="I317" s="485">
        <v>162.5</v>
      </c>
    </row>
    <row r="318" spans="1:9" x14ac:dyDescent="0.35">
      <c r="A318" s="480">
        <v>310</v>
      </c>
      <c r="B318" s="481" t="s">
        <v>600</v>
      </c>
      <c r="C318" s="482" t="s">
        <v>1194</v>
      </c>
      <c r="D318" s="483" t="s">
        <v>1195</v>
      </c>
      <c r="E318" s="484" t="s">
        <v>568</v>
      </c>
      <c r="F318" s="485">
        <v>162.5</v>
      </c>
      <c r="G318" s="485">
        <v>162.5</v>
      </c>
      <c r="H318" s="485"/>
      <c r="I318" s="485">
        <v>162.5</v>
      </c>
    </row>
    <row r="319" spans="1:9" x14ac:dyDescent="0.35">
      <c r="A319" s="480">
        <v>311</v>
      </c>
      <c r="B319" s="481" t="s">
        <v>600</v>
      </c>
      <c r="C319" s="482" t="s">
        <v>1196</v>
      </c>
      <c r="D319" s="483" t="s">
        <v>1197</v>
      </c>
      <c r="E319" s="484" t="s">
        <v>568</v>
      </c>
      <c r="F319" s="485">
        <v>125</v>
      </c>
      <c r="G319" s="485">
        <v>125</v>
      </c>
      <c r="H319" s="485"/>
      <c r="I319" s="485">
        <v>125</v>
      </c>
    </row>
    <row r="320" spans="1:9" x14ac:dyDescent="0.35">
      <c r="A320" s="480">
        <v>312</v>
      </c>
      <c r="B320" s="481" t="s">
        <v>573</v>
      </c>
      <c r="C320" s="482" t="s">
        <v>1198</v>
      </c>
      <c r="D320" s="483" t="s">
        <v>1199</v>
      </c>
      <c r="E320" s="484" t="s">
        <v>568</v>
      </c>
      <c r="F320" s="485">
        <v>162.5</v>
      </c>
      <c r="G320" s="485">
        <v>162.5</v>
      </c>
      <c r="H320" s="485"/>
      <c r="I320" s="485">
        <v>162.5</v>
      </c>
    </row>
    <row r="321" spans="1:9" x14ac:dyDescent="0.35">
      <c r="A321" s="480">
        <v>313</v>
      </c>
      <c r="B321" s="481" t="s">
        <v>573</v>
      </c>
      <c r="C321" s="482" t="s">
        <v>1200</v>
      </c>
      <c r="D321" s="483" t="s">
        <v>1201</v>
      </c>
      <c r="E321" s="484" t="s">
        <v>568</v>
      </c>
      <c r="F321" s="485">
        <v>162.5</v>
      </c>
      <c r="G321" s="485">
        <v>162.5</v>
      </c>
      <c r="H321" s="485"/>
      <c r="I321" s="485">
        <v>162.5</v>
      </c>
    </row>
    <row r="322" spans="1:9" x14ac:dyDescent="0.35">
      <c r="A322" s="480">
        <v>314</v>
      </c>
      <c r="B322" s="481" t="s">
        <v>600</v>
      </c>
      <c r="C322" s="482" t="s">
        <v>1202</v>
      </c>
      <c r="D322" s="483" t="s">
        <v>1203</v>
      </c>
      <c r="E322" s="484" t="s">
        <v>568</v>
      </c>
      <c r="F322" s="485">
        <v>162.5</v>
      </c>
      <c r="G322" s="485">
        <v>162.5</v>
      </c>
      <c r="H322" s="485"/>
      <c r="I322" s="485">
        <v>162.5</v>
      </c>
    </row>
    <row r="323" spans="1:9" x14ac:dyDescent="0.35">
      <c r="A323" s="480">
        <v>315</v>
      </c>
      <c r="B323" s="481" t="s">
        <v>573</v>
      </c>
      <c r="C323" s="482" t="s">
        <v>1204</v>
      </c>
      <c r="D323" s="483" t="s">
        <v>1205</v>
      </c>
      <c r="E323" s="484" t="s">
        <v>568</v>
      </c>
      <c r="F323" s="485">
        <v>162.5</v>
      </c>
      <c r="G323" s="485">
        <v>162.5</v>
      </c>
      <c r="H323" s="485"/>
      <c r="I323" s="485">
        <v>162.5</v>
      </c>
    </row>
    <row r="324" spans="1:9" x14ac:dyDescent="0.35">
      <c r="A324" s="480">
        <v>316</v>
      </c>
      <c r="B324" s="481" t="s">
        <v>573</v>
      </c>
      <c r="C324" s="482" t="s">
        <v>1206</v>
      </c>
      <c r="D324" s="483" t="s">
        <v>1207</v>
      </c>
      <c r="E324" s="484" t="s">
        <v>568</v>
      </c>
      <c r="F324" s="485">
        <v>162.5</v>
      </c>
      <c r="G324" s="485">
        <v>162.5</v>
      </c>
      <c r="H324" s="485"/>
      <c r="I324" s="485">
        <v>162.5</v>
      </c>
    </row>
    <row r="325" spans="1:9" x14ac:dyDescent="0.35">
      <c r="A325" s="480">
        <v>317</v>
      </c>
      <c r="B325" s="481" t="s">
        <v>573</v>
      </c>
      <c r="C325" s="482" t="s">
        <v>1208</v>
      </c>
      <c r="D325" s="483" t="s">
        <v>1209</v>
      </c>
      <c r="E325" s="484" t="s">
        <v>568</v>
      </c>
      <c r="F325" s="485">
        <v>125</v>
      </c>
      <c r="G325" s="485">
        <v>125</v>
      </c>
      <c r="H325" s="485"/>
      <c r="I325" s="485">
        <v>125</v>
      </c>
    </row>
    <row r="326" spans="1:9" x14ac:dyDescent="0.35">
      <c r="A326" s="480">
        <v>318</v>
      </c>
      <c r="B326" s="481" t="s">
        <v>573</v>
      </c>
      <c r="C326" s="482" t="s">
        <v>1210</v>
      </c>
      <c r="D326" s="483" t="s">
        <v>1211</v>
      </c>
      <c r="E326" s="484" t="s">
        <v>568</v>
      </c>
      <c r="F326" s="485">
        <v>162.5</v>
      </c>
      <c r="G326" s="485">
        <v>162.5</v>
      </c>
      <c r="H326" s="485"/>
      <c r="I326" s="485">
        <v>162.5</v>
      </c>
    </row>
    <row r="327" spans="1:9" x14ac:dyDescent="0.35">
      <c r="A327" s="480">
        <v>319</v>
      </c>
      <c r="B327" s="481" t="s">
        <v>573</v>
      </c>
      <c r="C327" s="482" t="s">
        <v>1212</v>
      </c>
      <c r="D327" s="483" t="s">
        <v>1213</v>
      </c>
      <c r="E327" s="484" t="s">
        <v>568</v>
      </c>
      <c r="F327" s="485">
        <v>125</v>
      </c>
      <c r="G327" s="485">
        <v>125</v>
      </c>
      <c r="H327" s="485"/>
      <c r="I327" s="485">
        <v>125</v>
      </c>
    </row>
    <row r="328" spans="1:9" x14ac:dyDescent="0.35">
      <c r="A328" s="480">
        <v>320</v>
      </c>
      <c r="B328" s="481" t="s">
        <v>573</v>
      </c>
      <c r="C328" s="482" t="s">
        <v>1214</v>
      </c>
      <c r="D328" s="483" t="s">
        <v>1215</v>
      </c>
      <c r="E328" s="484" t="s">
        <v>568</v>
      </c>
      <c r="F328" s="485">
        <v>162.5</v>
      </c>
      <c r="G328" s="485">
        <v>162.5</v>
      </c>
      <c r="H328" s="485"/>
      <c r="I328" s="485">
        <v>162.5</v>
      </c>
    </row>
    <row r="329" spans="1:9" x14ac:dyDescent="0.35">
      <c r="A329" s="480">
        <v>321</v>
      </c>
      <c r="B329" s="481" t="s">
        <v>573</v>
      </c>
      <c r="C329" s="482" t="s">
        <v>1216</v>
      </c>
      <c r="D329" s="483" t="s">
        <v>1217</v>
      </c>
      <c r="E329" s="484" t="s">
        <v>568</v>
      </c>
      <c r="F329" s="485">
        <v>162.5</v>
      </c>
      <c r="G329" s="485">
        <v>162.5</v>
      </c>
      <c r="H329" s="485"/>
      <c r="I329" s="485">
        <v>162.5</v>
      </c>
    </row>
    <row r="330" spans="1:9" x14ac:dyDescent="0.35">
      <c r="A330" s="480">
        <v>322</v>
      </c>
      <c r="B330" s="481" t="s">
        <v>573</v>
      </c>
      <c r="C330" s="482" t="s">
        <v>1218</v>
      </c>
      <c r="D330" s="483" t="s">
        <v>1219</v>
      </c>
      <c r="E330" s="484" t="s">
        <v>568</v>
      </c>
      <c r="F330" s="485">
        <v>125</v>
      </c>
      <c r="G330" s="485">
        <v>125</v>
      </c>
      <c r="H330" s="485"/>
      <c r="I330" s="485">
        <v>125</v>
      </c>
    </row>
    <row r="331" spans="1:9" x14ac:dyDescent="0.35">
      <c r="A331" s="480">
        <v>323</v>
      </c>
      <c r="B331" s="481" t="s">
        <v>1089</v>
      </c>
      <c r="C331" s="482" t="s">
        <v>1220</v>
      </c>
      <c r="D331" s="483" t="s">
        <v>1221</v>
      </c>
      <c r="E331" s="484" t="s">
        <v>568</v>
      </c>
      <c r="F331" s="485">
        <v>162.5</v>
      </c>
      <c r="G331" s="485">
        <v>162.5</v>
      </c>
      <c r="H331" s="485"/>
      <c r="I331" s="485">
        <v>162.5</v>
      </c>
    </row>
    <row r="332" spans="1:9" x14ac:dyDescent="0.35">
      <c r="A332" s="480">
        <v>324</v>
      </c>
      <c r="B332" s="481" t="s">
        <v>573</v>
      </c>
      <c r="C332" s="482" t="s">
        <v>1222</v>
      </c>
      <c r="D332" s="483" t="s">
        <v>1223</v>
      </c>
      <c r="E332" s="484" t="s">
        <v>568</v>
      </c>
      <c r="F332" s="485">
        <v>162.5</v>
      </c>
      <c r="G332" s="485">
        <v>162.5</v>
      </c>
      <c r="H332" s="485"/>
      <c r="I332" s="485">
        <v>162.5</v>
      </c>
    </row>
    <row r="333" spans="1:9" x14ac:dyDescent="0.35">
      <c r="A333" s="480">
        <v>325</v>
      </c>
      <c r="B333" s="481" t="s">
        <v>664</v>
      </c>
      <c r="C333" s="482" t="s">
        <v>1224</v>
      </c>
      <c r="D333" s="483" t="s">
        <v>1225</v>
      </c>
      <c r="E333" s="484" t="s">
        <v>568</v>
      </c>
      <c r="F333" s="485">
        <v>162.5</v>
      </c>
      <c r="G333" s="485">
        <v>162.5</v>
      </c>
      <c r="H333" s="485"/>
      <c r="I333" s="485">
        <v>162.5</v>
      </c>
    </row>
    <row r="334" spans="1:9" x14ac:dyDescent="0.35">
      <c r="A334" s="480">
        <v>326</v>
      </c>
      <c r="B334" s="481" t="s">
        <v>1089</v>
      </c>
      <c r="C334" s="482" t="s">
        <v>1226</v>
      </c>
      <c r="D334" s="483" t="s">
        <v>1227</v>
      </c>
      <c r="E334" s="484" t="s">
        <v>568</v>
      </c>
      <c r="F334" s="485">
        <v>162.5</v>
      </c>
      <c r="G334" s="485">
        <v>162.5</v>
      </c>
      <c r="H334" s="485"/>
      <c r="I334" s="485">
        <v>162.5</v>
      </c>
    </row>
    <row r="335" spans="1:9" x14ac:dyDescent="0.35">
      <c r="A335" s="480">
        <v>327</v>
      </c>
      <c r="B335" s="481" t="s">
        <v>573</v>
      </c>
      <c r="C335" s="482" t="s">
        <v>1228</v>
      </c>
      <c r="D335" s="483" t="s">
        <v>1229</v>
      </c>
      <c r="E335" s="484" t="s">
        <v>568</v>
      </c>
      <c r="F335" s="485">
        <v>125</v>
      </c>
      <c r="G335" s="485">
        <v>125</v>
      </c>
      <c r="H335" s="485"/>
      <c r="I335" s="485">
        <v>125</v>
      </c>
    </row>
    <row r="336" spans="1:9" x14ac:dyDescent="0.35">
      <c r="A336" s="480">
        <v>328</v>
      </c>
      <c r="B336" s="481" t="s">
        <v>573</v>
      </c>
      <c r="C336" s="482" t="s">
        <v>1230</v>
      </c>
      <c r="D336" s="483" t="s">
        <v>1231</v>
      </c>
      <c r="E336" s="484" t="s">
        <v>568</v>
      </c>
      <c r="F336" s="485">
        <v>162.5</v>
      </c>
      <c r="G336" s="485">
        <v>162.5</v>
      </c>
      <c r="H336" s="485"/>
      <c r="I336" s="485">
        <v>162.5</v>
      </c>
    </row>
    <row r="337" spans="1:9" x14ac:dyDescent="0.35">
      <c r="A337" s="480">
        <v>329</v>
      </c>
      <c r="B337" s="481" t="s">
        <v>573</v>
      </c>
      <c r="C337" s="482" t="s">
        <v>1232</v>
      </c>
      <c r="D337" s="483" t="s">
        <v>1233</v>
      </c>
      <c r="E337" s="484" t="s">
        <v>568</v>
      </c>
      <c r="F337" s="485">
        <v>162.5</v>
      </c>
      <c r="G337" s="485">
        <v>162.5</v>
      </c>
      <c r="H337" s="485"/>
      <c r="I337" s="485">
        <v>162.5</v>
      </c>
    </row>
    <row r="338" spans="1:9" x14ac:dyDescent="0.35">
      <c r="A338" s="480">
        <v>330</v>
      </c>
      <c r="B338" s="481" t="s">
        <v>573</v>
      </c>
      <c r="C338" s="482" t="s">
        <v>1234</v>
      </c>
      <c r="D338" s="483" t="s">
        <v>1235</v>
      </c>
      <c r="E338" s="484" t="s">
        <v>568</v>
      </c>
      <c r="F338" s="485">
        <v>125</v>
      </c>
      <c r="G338" s="485">
        <v>125</v>
      </c>
      <c r="H338" s="485"/>
      <c r="I338" s="485">
        <v>125</v>
      </c>
    </row>
    <row r="339" spans="1:9" x14ac:dyDescent="0.35">
      <c r="A339" s="480">
        <v>331</v>
      </c>
      <c r="B339" s="481" t="s">
        <v>1089</v>
      </c>
      <c r="C339" s="482" t="s">
        <v>1236</v>
      </c>
      <c r="D339" s="483" t="s">
        <v>1237</v>
      </c>
      <c r="E339" s="484" t="s">
        <v>568</v>
      </c>
      <c r="F339" s="485">
        <v>162.5</v>
      </c>
      <c r="G339" s="485">
        <v>162.5</v>
      </c>
      <c r="H339" s="485"/>
      <c r="I339" s="485">
        <v>162.5</v>
      </c>
    </row>
    <row r="340" spans="1:9" x14ac:dyDescent="0.35">
      <c r="A340" s="480">
        <v>332</v>
      </c>
      <c r="B340" s="481" t="s">
        <v>1089</v>
      </c>
      <c r="C340" s="482" t="s">
        <v>1238</v>
      </c>
      <c r="D340" s="483" t="s">
        <v>1239</v>
      </c>
      <c r="E340" s="484" t="s">
        <v>568</v>
      </c>
      <c r="F340" s="485">
        <v>162.5</v>
      </c>
      <c r="G340" s="485">
        <v>162.5</v>
      </c>
      <c r="H340" s="485"/>
      <c r="I340" s="485">
        <v>162.5</v>
      </c>
    </row>
    <row r="341" spans="1:9" x14ac:dyDescent="0.35">
      <c r="A341" s="480">
        <v>333</v>
      </c>
      <c r="B341" s="481" t="s">
        <v>600</v>
      </c>
      <c r="C341" s="482" t="s">
        <v>1238</v>
      </c>
      <c r="D341" s="483" t="s">
        <v>1240</v>
      </c>
      <c r="E341" s="484" t="s">
        <v>568</v>
      </c>
      <c r="F341" s="485">
        <v>125</v>
      </c>
      <c r="G341" s="485">
        <v>125</v>
      </c>
      <c r="H341" s="485"/>
      <c r="I341" s="485">
        <v>125</v>
      </c>
    </row>
    <row r="342" spans="1:9" x14ac:dyDescent="0.35">
      <c r="A342" s="480">
        <v>334</v>
      </c>
      <c r="B342" s="481" t="s">
        <v>600</v>
      </c>
      <c r="C342" s="482" t="s">
        <v>1241</v>
      </c>
      <c r="D342" s="483" t="s">
        <v>1242</v>
      </c>
      <c r="E342" s="484" t="s">
        <v>568</v>
      </c>
      <c r="F342" s="485">
        <v>125</v>
      </c>
      <c r="G342" s="485">
        <v>125</v>
      </c>
      <c r="H342" s="485"/>
      <c r="I342" s="485">
        <v>125</v>
      </c>
    </row>
    <row r="343" spans="1:9" x14ac:dyDescent="0.35">
      <c r="A343" s="480">
        <v>335</v>
      </c>
      <c r="B343" s="481" t="s">
        <v>600</v>
      </c>
      <c r="C343" s="482" t="s">
        <v>1243</v>
      </c>
      <c r="D343" s="483" t="s">
        <v>1244</v>
      </c>
      <c r="E343" s="484" t="s">
        <v>568</v>
      </c>
      <c r="F343" s="485">
        <v>162.5</v>
      </c>
      <c r="G343" s="485">
        <v>162.5</v>
      </c>
      <c r="H343" s="485"/>
      <c r="I343" s="485">
        <v>162.5</v>
      </c>
    </row>
    <row r="344" spans="1:9" x14ac:dyDescent="0.35">
      <c r="A344" s="480">
        <v>336</v>
      </c>
      <c r="B344" s="481" t="s">
        <v>600</v>
      </c>
      <c r="C344" s="482" t="s">
        <v>1245</v>
      </c>
      <c r="D344" s="483" t="s">
        <v>1246</v>
      </c>
      <c r="E344" s="484" t="s">
        <v>568</v>
      </c>
      <c r="F344" s="485">
        <v>162.5</v>
      </c>
      <c r="G344" s="485">
        <v>162.5</v>
      </c>
      <c r="H344" s="485"/>
      <c r="I344" s="485">
        <v>162.5</v>
      </c>
    </row>
    <row r="345" spans="1:9" x14ac:dyDescent="0.35">
      <c r="A345" s="480">
        <v>337</v>
      </c>
      <c r="B345" s="481" t="s">
        <v>565</v>
      </c>
      <c r="C345" s="482" t="s">
        <v>1247</v>
      </c>
      <c r="D345" s="483" t="s">
        <v>1248</v>
      </c>
      <c r="E345" s="484" t="s">
        <v>568</v>
      </c>
      <c r="F345" s="485">
        <v>162.5</v>
      </c>
      <c r="G345" s="485">
        <v>162.5</v>
      </c>
      <c r="H345" s="485"/>
      <c r="I345" s="485">
        <v>162.5</v>
      </c>
    </row>
    <row r="346" spans="1:9" x14ac:dyDescent="0.35">
      <c r="A346" s="480">
        <v>338</v>
      </c>
      <c r="B346" s="481" t="s">
        <v>565</v>
      </c>
      <c r="C346" s="482" t="s">
        <v>1249</v>
      </c>
      <c r="D346" s="483" t="s">
        <v>1250</v>
      </c>
      <c r="E346" s="484" t="s">
        <v>568</v>
      </c>
      <c r="F346" s="485">
        <v>162.5</v>
      </c>
      <c r="G346" s="485">
        <v>162.5</v>
      </c>
      <c r="H346" s="485"/>
      <c r="I346" s="485">
        <v>162.5</v>
      </c>
    </row>
    <row r="347" spans="1:9" x14ac:dyDescent="0.35">
      <c r="A347" s="480">
        <v>339</v>
      </c>
      <c r="B347" s="481" t="s">
        <v>565</v>
      </c>
      <c r="C347" s="482" t="s">
        <v>1251</v>
      </c>
      <c r="D347" s="483" t="s">
        <v>1252</v>
      </c>
      <c r="E347" s="484" t="s">
        <v>568</v>
      </c>
      <c r="F347" s="485">
        <v>125</v>
      </c>
      <c r="G347" s="485">
        <v>125</v>
      </c>
      <c r="H347" s="485"/>
      <c r="I347" s="485">
        <v>125</v>
      </c>
    </row>
    <row r="348" spans="1:9" x14ac:dyDescent="0.35">
      <c r="A348" s="480">
        <v>340</v>
      </c>
      <c r="B348" s="481" t="s">
        <v>565</v>
      </c>
      <c r="C348" s="482" t="s">
        <v>1253</v>
      </c>
      <c r="D348" s="483" t="s">
        <v>1254</v>
      </c>
      <c r="E348" s="484" t="s">
        <v>568</v>
      </c>
      <c r="F348" s="485">
        <v>125</v>
      </c>
      <c r="G348" s="485">
        <v>125</v>
      </c>
      <c r="H348" s="485"/>
      <c r="I348" s="485">
        <v>125</v>
      </c>
    </row>
    <row r="349" spans="1:9" x14ac:dyDescent="0.35">
      <c r="A349" s="480">
        <v>341</v>
      </c>
      <c r="B349" s="481" t="s">
        <v>565</v>
      </c>
      <c r="C349" s="482" t="s">
        <v>1255</v>
      </c>
      <c r="D349" s="483" t="s">
        <v>1256</v>
      </c>
      <c r="E349" s="484" t="s">
        <v>568</v>
      </c>
      <c r="F349" s="485">
        <v>162.5</v>
      </c>
      <c r="G349" s="485">
        <v>162.5</v>
      </c>
      <c r="H349" s="485"/>
      <c r="I349" s="485">
        <v>162.5</v>
      </c>
    </row>
    <row r="350" spans="1:9" x14ac:dyDescent="0.35">
      <c r="A350" s="480">
        <v>342</v>
      </c>
      <c r="B350" s="481" t="s">
        <v>565</v>
      </c>
      <c r="C350" s="482" t="s">
        <v>1257</v>
      </c>
      <c r="D350" s="483" t="s">
        <v>1258</v>
      </c>
      <c r="E350" s="484" t="s">
        <v>568</v>
      </c>
      <c r="F350" s="485">
        <v>162.5</v>
      </c>
      <c r="G350" s="485">
        <v>162.5</v>
      </c>
      <c r="H350" s="485"/>
      <c r="I350" s="485">
        <v>162.5</v>
      </c>
    </row>
    <row r="351" spans="1:9" x14ac:dyDescent="0.35">
      <c r="A351" s="480">
        <v>343</v>
      </c>
      <c r="B351" s="481" t="s">
        <v>565</v>
      </c>
      <c r="C351" s="482" t="s">
        <v>1259</v>
      </c>
      <c r="D351" s="483" t="s">
        <v>1260</v>
      </c>
      <c r="E351" s="484" t="s">
        <v>568</v>
      </c>
      <c r="F351" s="485">
        <v>162.5</v>
      </c>
      <c r="G351" s="485">
        <v>162.5</v>
      </c>
      <c r="H351" s="485"/>
      <c r="I351" s="485">
        <v>162.5</v>
      </c>
    </row>
    <row r="352" spans="1:9" x14ac:dyDescent="0.35">
      <c r="A352" s="480">
        <v>344</v>
      </c>
      <c r="B352" s="481" t="s">
        <v>565</v>
      </c>
      <c r="C352" s="482" t="s">
        <v>1261</v>
      </c>
      <c r="D352" s="483" t="s">
        <v>1262</v>
      </c>
      <c r="E352" s="484" t="s">
        <v>568</v>
      </c>
      <c r="F352" s="485">
        <v>162.5</v>
      </c>
      <c r="G352" s="485">
        <v>162.5</v>
      </c>
      <c r="H352" s="485"/>
      <c r="I352" s="485">
        <v>162.5</v>
      </c>
    </row>
    <row r="353" spans="1:9" x14ac:dyDescent="0.35">
      <c r="A353" s="480">
        <v>345</v>
      </c>
      <c r="B353" s="481" t="s">
        <v>565</v>
      </c>
      <c r="C353" s="482" t="s">
        <v>1263</v>
      </c>
      <c r="D353" s="483" t="s">
        <v>1264</v>
      </c>
      <c r="E353" s="484" t="s">
        <v>568</v>
      </c>
      <c r="F353" s="485">
        <v>162.5</v>
      </c>
      <c r="G353" s="485">
        <v>162.5</v>
      </c>
      <c r="H353" s="485"/>
      <c r="I353" s="485">
        <v>162.5</v>
      </c>
    </row>
    <row r="354" spans="1:9" x14ac:dyDescent="0.35">
      <c r="A354" s="480">
        <v>346</v>
      </c>
      <c r="B354" s="481" t="s">
        <v>565</v>
      </c>
      <c r="C354" s="482" t="s">
        <v>1265</v>
      </c>
      <c r="D354" s="483" t="s">
        <v>1266</v>
      </c>
      <c r="E354" s="484" t="s">
        <v>568</v>
      </c>
      <c r="F354" s="485">
        <v>125</v>
      </c>
      <c r="G354" s="485">
        <v>125</v>
      </c>
      <c r="H354" s="485"/>
      <c r="I354" s="485">
        <v>125</v>
      </c>
    </row>
    <row r="355" spans="1:9" x14ac:dyDescent="0.35">
      <c r="A355" s="480">
        <v>347</v>
      </c>
      <c r="B355" s="481" t="s">
        <v>600</v>
      </c>
      <c r="C355" s="482" t="s">
        <v>1267</v>
      </c>
      <c r="D355" s="483" t="s">
        <v>1268</v>
      </c>
      <c r="E355" s="484" t="s">
        <v>568</v>
      </c>
      <c r="F355" s="485">
        <v>162.5</v>
      </c>
      <c r="G355" s="485">
        <v>162.5</v>
      </c>
      <c r="H355" s="485"/>
      <c r="I355" s="485">
        <v>162.5</v>
      </c>
    </row>
    <row r="356" spans="1:9" x14ac:dyDescent="0.35">
      <c r="A356" s="480">
        <v>348</v>
      </c>
      <c r="B356" s="481" t="s">
        <v>664</v>
      </c>
      <c r="C356" s="482" t="s">
        <v>1269</v>
      </c>
      <c r="D356" s="483" t="s">
        <v>1270</v>
      </c>
      <c r="E356" s="484" t="s">
        <v>568</v>
      </c>
      <c r="F356" s="485">
        <v>125</v>
      </c>
      <c r="G356" s="485">
        <v>125</v>
      </c>
      <c r="H356" s="485"/>
      <c r="I356" s="485">
        <v>125</v>
      </c>
    </row>
    <row r="357" spans="1:9" x14ac:dyDescent="0.35">
      <c r="A357" s="480">
        <v>349</v>
      </c>
      <c r="B357" s="481" t="s">
        <v>565</v>
      </c>
      <c r="C357" s="482" t="s">
        <v>1271</v>
      </c>
      <c r="D357" s="483" t="s">
        <v>1272</v>
      </c>
      <c r="E357" s="484" t="s">
        <v>568</v>
      </c>
      <c r="F357" s="485">
        <v>162.5</v>
      </c>
      <c r="G357" s="485">
        <v>162.5</v>
      </c>
      <c r="H357" s="485"/>
      <c r="I357" s="485">
        <v>162.5</v>
      </c>
    </row>
    <row r="358" spans="1:9" x14ac:dyDescent="0.35">
      <c r="A358" s="480">
        <v>350</v>
      </c>
      <c r="B358" s="481" t="s">
        <v>565</v>
      </c>
      <c r="C358" s="482" t="s">
        <v>1273</v>
      </c>
      <c r="D358" s="483" t="s">
        <v>1274</v>
      </c>
      <c r="E358" s="484" t="s">
        <v>568</v>
      </c>
      <c r="F358" s="485">
        <v>162.5</v>
      </c>
      <c r="G358" s="485">
        <v>162.5</v>
      </c>
      <c r="H358" s="485"/>
      <c r="I358" s="485">
        <v>162.5</v>
      </c>
    </row>
    <row r="359" spans="1:9" x14ac:dyDescent="0.35">
      <c r="A359" s="480">
        <v>351</v>
      </c>
      <c r="B359" s="481" t="s">
        <v>600</v>
      </c>
      <c r="C359" s="482" t="s">
        <v>1275</v>
      </c>
      <c r="D359" s="483" t="s">
        <v>1276</v>
      </c>
      <c r="E359" s="484" t="s">
        <v>568</v>
      </c>
      <c r="F359" s="485">
        <v>162.5</v>
      </c>
      <c r="G359" s="485">
        <v>162.5</v>
      </c>
      <c r="H359" s="485"/>
      <c r="I359" s="485">
        <v>162.5</v>
      </c>
    </row>
    <row r="360" spans="1:9" x14ac:dyDescent="0.35">
      <c r="A360" s="480">
        <v>352</v>
      </c>
      <c r="B360" s="481" t="s">
        <v>664</v>
      </c>
      <c r="C360" s="482" t="s">
        <v>1277</v>
      </c>
      <c r="D360" s="483" t="s">
        <v>1278</v>
      </c>
      <c r="E360" s="484" t="s">
        <v>568</v>
      </c>
      <c r="F360" s="485">
        <v>162.5</v>
      </c>
      <c r="G360" s="485">
        <v>162.5</v>
      </c>
      <c r="H360" s="485"/>
      <c r="I360" s="485">
        <v>162.5</v>
      </c>
    </row>
    <row r="361" spans="1:9" x14ac:dyDescent="0.35">
      <c r="A361" s="480">
        <v>353</v>
      </c>
      <c r="B361" s="481" t="s">
        <v>664</v>
      </c>
      <c r="C361" s="482" t="s">
        <v>1279</v>
      </c>
      <c r="D361" s="483" t="s">
        <v>1280</v>
      </c>
      <c r="E361" s="484" t="s">
        <v>568</v>
      </c>
      <c r="F361" s="485">
        <v>162.5</v>
      </c>
      <c r="G361" s="485">
        <v>162.5</v>
      </c>
      <c r="H361" s="485"/>
      <c r="I361" s="485">
        <v>162.5</v>
      </c>
    </row>
    <row r="362" spans="1:9" x14ac:dyDescent="0.35">
      <c r="A362" s="480">
        <v>354</v>
      </c>
      <c r="B362" s="481" t="s">
        <v>573</v>
      </c>
      <c r="C362" s="482" t="s">
        <v>1281</v>
      </c>
      <c r="D362" s="483" t="s">
        <v>1282</v>
      </c>
      <c r="E362" s="484" t="s">
        <v>568</v>
      </c>
      <c r="F362" s="485">
        <v>162.5</v>
      </c>
      <c r="G362" s="485">
        <v>162.5</v>
      </c>
      <c r="H362" s="485"/>
      <c r="I362" s="485">
        <v>162.5</v>
      </c>
    </row>
    <row r="363" spans="1:9" x14ac:dyDescent="0.35">
      <c r="A363" s="480">
        <v>355</v>
      </c>
      <c r="B363" s="481" t="s">
        <v>573</v>
      </c>
      <c r="C363" s="482" t="s">
        <v>1283</v>
      </c>
      <c r="D363" s="483" t="s">
        <v>1284</v>
      </c>
      <c r="E363" s="484" t="s">
        <v>568</v>
      </c>
      <c r="F363" s="485">
        <v>162.5</v>
      </c>
      <c r="G363" s="485">
        <v>162.5</v>
      </c>
      <c r="H363" s="485"/>
      <c r="I363" s="485">
        <v>162.5</v>
      </c>
    </row>
    <row r="364" spans="1:9" x14ac:dyDescent="0.35">
      <c r="A364" s="480">
        <v>356</v>
      </c>
      <c r="B364" s="481" t="s">
        <v>664</v>
      </c>
      <c r="C364" s="482" t="s">
        <v>1285</v>
      </c>
      <c r="D364" s="483" t="s">
        <v>1286</v>
      </c>
      <c r="E364" s="484" t="s">
        <v>568</v>
      </c>
      <c r="F364" s="485">
        <v>125</v>
      </c>
      <c r="G364" s="485">
        <v>125</v>
      </c>
      <c r="H364" s="485"/>
      <c r="I364" s="485">
        <v>125</v>
      </c>
    </row>
    <row r="365" spans="1:9" x14ac:dyDescent="0.35">
      <c r="A365" s="480">
        <v>357</v>
      </c>
      <c r="B365" s="481" t="s">
        <v>664</v>
      </c>
      <c r="C365" s="482" t="s">
        <v>1287</v>
      </c>
      <c r="D365" s="483" t="s">
        <v>1288</v>
      </c>
      <c r="E365" s="484" t="s">
        <v>568</v>
      </c>
      <c r="F365" s="485">
        <v>125</v>
      </c>
      <c r="G365" s="485">
        <v>125</v>
      </c>
      <c r="H365" s="485"/>
      <c r="I365" s="485">
        <v>125</v>
      </c>
    </row>
    <row r="366" spans="1:9" x14ac:dyDescent="0.35">
      <c r="A366" s="480">
        <v>358</v>
      </c>
      <c r="B366" s="481" t="s">
        <v>600</v>
      </c>
      <c r="C366" s="482" t="s">
        <v>1289</v>
      </c>
      <c r="D366" s="483" t="s">
        <v>1290</v>
      </c>
      <c r="E366" s="484" t="s">
        <v>568</v>
      </c>
      <c r="F366" s="485">
        <v>162.5</v>
      </c>
      <c r="G366" s="485">
        <v>162.5</v>
      </c>
      <c r="H366" s="485"/>
      <c r="I366" s="485">
        <v>162.5</v>
      </c>
    </row>
    <row r="367" spans="1:9" x14ac:dyDescent="0.35">
      <c r="A367" s="480">
        <v>359</v>
      </c>
      <c r="B367" s="481" t="s">
        <v>600</v>
      </c>
      <c r="C367" s="482" t="s">
        <v>1291</v>
      </c>
      <c r="D367" s="483" t="s">
        <v>1292</v>
      </c>
      <c r="E367" s="484" t="s">
        <v>568</v>
      </c>
      <c r="F367" s="485">
        <v>125</v>
      </c>
      <c r="G367" s="485">
        <v>125</v>
      </c>
      <c r="H367" s="485"/>
      <c r="I367" s="485">
        <v>125</v>
      </c>
    </row>
    <row r="368" spans="1:9" x14ac:dyDescent="0.35">
      <c r="A368" s="480">
        <v>360</v>
      </c>
      <c r="B368" s="481" t="s">
        <v>600</v>
      </c>
      <c r="C368" s="482" t="s">
        <v>1293</v>
      </c>
      <c r="D368" s="483" t="s">
        <v>1294</v>
      </c>
      <c r="E368" s="484" t="s">
        <v>568</v>
      </c>
      <c r="F368" s="485">
        <v>162.5</v>
      </c>
      <c r="G368" s="485">
        <v>162.5</v>
      </c>
      <c r="H368" s="485"/>
      <c r="I368" s="485">
        <v>162.5</v>
      </c>
    </row>
    <row r="369" spans="1:9" x14ac:dyDescent="0.35">
      <c r="A369" s="480">
        <v>361</v>
      </c>
      <c r="B369" s="481" t="s">
        <v>600</v>
      </c>
      <c r="C369" s="482" t="s">
        <v>1295</v>
      </c>
      <c r="D369" s="483" t="s">
        <v>1296</v>
      </c>
      <c r="E369" s="484" t="s">
        <v>568</v>
      </c>
      <c r="F369" s="485">
        <v>162.5</v>
      </c>
      <c r="G369" s="485">
        <v>162.5</v>
      </c>
      <c r="H369" s="485"/>
      <c r="I369" s="485">
        <v>162.5</v>
      </c>
    </row>
    <row r="370" spans="1:9" x14ac:dyDescent="0.35">
      <c r="A370" s="480">
        <v>362</v>
      </c>
      <c r="B370" s="481" t="s">
        <v>773</v>
      </c>
      <c r="C370" s="482" t="s">
        <v>1297</v>
      </c>
      <c r="D370" s="483" t="s">
        <v>1298</v>
      </c>
      <c r="E370" s="484" t="s">
        <v>568</v>
      </c>
      <c r="F370" s="485">
        <v>125</v>
      </c>
      <c r="G370" s="485">
        <v>125</v>
      </c>
      <c r="H370" s="485"/>
      <c r="I370" s="485">
        <v>125</v>
      </c>
    </row>
    <row r="371" spans="1:9" x14ac:dyDescent="0.35">
      <c r="A371" s="480">
        <v>363</v>
      </c>
      <c r="B371" s="481" t="s">
        <v>664</v>
      </c>
      <c r="C371" s="482" t="s">
        <v>1299</v>
      </c>
      <c r="D371" s="483" t="s">
        <v>1300</v>
      </c>
      <c r="E371" s="484" t="s">
        <v>568</v>
      </c>
      <c r="F371" s="485">
        <v>125</v>
      </c>
      <c r="G371" s="485">
        <v>125</v>
      </c>
      <c r="H371" s="485"/>
      <c r="I371" s="485">
        <v>125</v>
      </c>
    </row>
    <row r="372" spans="1:9" x14ac:dyDescent="0.35">
      <c r="A372" s="480">
        <v>364</v>
      </c>
      <c r="B372" s="481" t="s">
        <v>600</v>
      </c>
      <c r="C372" s="482" t="s">
        <v>1301</v>
      </c>
      <c r="D372" s="483" t="s">
        <v>1302</v>
      </c>
      <c r="E372" s="484" t="s">
        <v>568</v>
      </c>
      <c r="F372" s="485">
        <v>125</v>
      </c>
      <c r="G372" s="485">
        <v>125</v>
      </c>
      <c r="H372" s="485"/>
      <c r="I372" s="485">
        <v>125</v>
      </c>
    </row>
    <row r="373" spans="1:9" x14ac:dyDescent="0.35">
      <c r="A373" s="480">
        <v>365</v>
      </c>
      <c r="B373" s="481" t="s">
        <v>600</v>
      </c>
      <c r="C373" s="482" t="s">
        <v>1303</v>
      </c>
      <c r="D373" s="483" t="s">
        <v>1304</v>
      </c>
      <c r="E373" s="484" t="s">
        <v>568</v>
      </c>
      <c r="F373" s="485">
        <v>162.5</v>
      </c>
      <c r="G373" s="485">
        <v>162.5</v>
      </c>
      <c r="H373" s="485"/>
      <c r="I373" s="485">
        <v>162.5</v>
      </c>
    </row>
    <row r="374" spans="1:9" x14ac:dyDescent="0.35">
      <c r="A374" s="480">
        <v>366</v>
      </c>
      <c r="B374" s="481" t="s">
        <v>600</v>
      </c>
      <c r="C374" s="482" t="s">
        <v>1305</v>
      </c>
      <c r="D374" s="483" t="s">
        <v>1306</v>
      </c>
      <c r="E374" s="484" t="s">
        <v>568</v>
      </c>
      <c r="F374" s="485">
        <v>125</v>
      </c>
      <c r="G374" s="485">
        <v>125</v>
      </c>
      <c r="H374" s="485"/>
      <c r="I374" s="485">
        <v>125</v>
      </c>
    </row>
    <row r="375" spans="1:9" x14ac:dyDescent="0.35">
      <c r="A375" s="480">
        <v>367</v>
      </c>
      <c r="B375" s="481" t="s">
        <v>600</v>
      </c>
      <c r="C375" s="482" t="s">
        <v>1307</v>
      </c>
      <c r="D375" s="483" t="s">
        <v>1308</v>
      </c>
      <c r="E375" s="484" t="s">
        <v>568</v>
      </c>
      <c r="F375" s="485">
        <v>125</v>
      </c>
      <c r="G375" s="485">
        <v>125</v>
      </c>
      <c r="H375" s="485"/>
      <c r="I375" s="485">
        <v>125</v>
      </c>
    </row>
    <row r="376" spans="1:9" x14ac:dyDescent="0.35">
      <c r="A376" s="480">
        <v>368</v>
      </c>
      <c r="B376" s="481" t="s">
        <v>600</v>
      </c>
      <c r="C376" s="482" t="s">
        <v>1309</v>
      </c>
      <c r="D376" s="483" t="s">
        <v>1310</v>
      </c>
      <c r="E376" s="484" t="s">
        <v>568</v>
      </c>
      <c r="F376" s="485">
        <v>162.5</v>
      </c>
      <c r="G376" s="485">
        <v>162.5</v>
      </c>
      <c r="H376" s="485"/>
      <c r="I376" s="485">
        <v>162.5</v>
      </c>
    </row>
    <row r="377" spans="1:9" x14ac:dyDescent="0.35">
      <c r="A377" s="480">
        <v>369</v>
      </c>
      <c r="B377" s="481" t="s">
        <v>600</v>
      </c>
      <c r="C377" s="482" t="s">
        <v>1311</v>
      </c>
      <c r="D377" s="483" t="s">
        <v>1312</v>
      </c>
      <c r="E377" s="484" t="s">
        <v>568</v>
      </c>
      <c r="F377" s="485">
        <v>125</v>
      </c>
      <c r="G377" s="485">
        <v>125</v>
      </c>
      <c r="H377" s="485"/>
      <c r="I377" s="485">
        <v>125</v>
      </c>
    </row>
    <row r="378" spans="1:9" x14ac:dyDescent="0.35">
      <c r="A378" s="480">
        <v>370</v>
      </c>
      <c r="B378" s="481" t="s">
        <v>600</v>
      </c>
      <c r="C378" s="482" t="s">
        <v>1313</v>
      </c>
      <c r="D378" s="483" t="s">
        <v>1314</v>
      </c>
      <c r="E378" s="484" t="s">
        <v>568</v>
      </c>
      <c r="F378" s="485">
        <v>162.5</v>
      </c>
      <c r="G378" s="485">
        <v>162.5</v>
      </c>
      <c r="H378" s="485"/>
      <c r="I378" s="485">
        <v>162.5</v>
      </c>
    </row>
    <row r="379" spans="1:9" x14ac:dyDescent="0.35">
      <c r="A379" s="480">
        <v>371</v>
      </c>
      <c r="B379" s="481" t="s">
        <v>573</v>
      </c>
      <c r="C379" s="482" t="s">
        <v>1315</v>
      </c>
      <c r="D379" s="483" t="s">
        <v>1316</v>
      </c>
      <c r="E379" s="484" t="s">
        <v>568</v>
      </c>
      <c r="F379" s="485">
        <v>162.5</v>
      </c>
      <c r="G379" s="485">
        <v>162.5</v>
      </c>
      <c r="H379" s="485"/>
      <c r="I379" s="485">
        <v>162.5</v>
      </c>
    </row>
    <row r="380" spans="1:9" x14ac:dyDescent="0.35">
      <c r="A380" s="480">
        <v>372</v>
      </c>
      <c r="B380" s="481" t="s">
        <v>573</v>
      </c>
      <c r="C380" s="482" t="s">
        <v>1317</v>
      </c>
      <c r="D380" s="483" t="s">
        <v>1318</v>
      </c>
      <c r="E380" s="484" t="s">
        <v>568</v>
      </c>
      <c r="F380" s="485">
        <v>162.5</v>
      </c>
      <c r="G380" s="485">
        <v>162.5</v>
      </c>
      <c r="H380" s="485"/>
      <c r="I380" s="485">
        <v>162.5</v>
      </c>
    </row>
    <row r="381" spans="1:9" x14ac:dyDescent="0.35">
      <c r="A381" s="480">
        <v>373</v>
      </c>
      <c r="B381" s="481" t="s">
        <v>573</v>
      </c>
      <c r="C381" s="482" t="s">
        <v>1319</v>
      </c>
      <c r="D381" s="483" t="s">
        <v>1320</v>
      </c>
      <c r="E381" s="484" t="s">
        <v>568</v>
      </c>
      <c r="F381" s="485">
        <v>162.5</v>
      </c>
      <c r="G381" s="485">
        <v>162.5</v>
      </c>
      <c r="H381" s="485"/>
      <c r="I381" s="485">
        <v>162.5</v>
      </c>
    </row>
    <row r="382" spans="1:9" x14ac:dyDescent="0.35">
      <c r="A382" s="480">
        <v>374</v>
      </c>
      <c r="B382" s="481" t="s">
        <v>664</v>
      </c>
      <c r="C382" s="482" t="s">
        <v>1321</v>
      </c>
      <c r="D382" s="483" t="s">
        <v>1322</v>
      </c>
      <c r="E382" s="484" t="s">
        <v>568</v>
      </c>
      <c r="F382" s="485">
        <v>162.5</v>
      </c>
      <c r="G382" s="485">
        <v>162.5</v>
      </c>
      <c r="H382" s="485"/>
      <c r="I382" s="485">
        <v>162.5</v>
      </c>
    </row>
    <row r="383" spans="1:9" x14ac:dyDescent="0.35">
      <c r="A383" s="480">
        <v>375</v>
      </c>
      <c r="B383" s="481" t="s">
        <v>664</v>
      </c>
      <c r="C383" s="482" t="s">
        <v>1323</v>
      </c>
      <c r="D383" s="483" t="s">
        <v>1324</v>
      </c>
      <c r="E383" s="484" t="s">
        <v>568</v>
      </c>
      <c r="F383" s="485">
        <v>162.5</v>
      </c>
      <c r="G383" s="485">
        <v>162.5</v>
      </c>
      <c r="H383" s="485"/>
      <c r="I383" s="485">
        <v>162.5</v>
      </c>
    </row>
    <row r="384" spans="1:9" x14ac:dyDescent="0.35">
      <c r="A384" s="480">
        <v>376</v>
      </c>
      <c r="B384" s="481" t="s">
        <v>573</v>
      </c>
      <c r="C384" s="482" t="s">
        <v>1325</v>
      </c>
      <c r="D384" s="483" t="s">
        <v>1326</v>
      </c>
      <c r="E384" s="484" t="s">
        <v>568</v>
      </c>
      <c r="F384" s="485">
        <v>162.5</v>
      </c>
      <c r="G384" s="485">
        <v>162.5</v>
      </c>
      <c r="H384" s="485"/>
      <c r="I384" s="485">
        <v>162.5</v>
      </c>
    </row>
    <row r="385" spans="1:9" x14ac:dyDescent="0.35">
      <c r="A385" s="480">
        <v>377</v>
      </c>
      <c r="B385" s="481" t="s">
        <v>573</v>
      </c>
      <c r="C385" s="482" t="s">
        <v>1327</v>
      </c>
      <c r="D385" s="483" t="s">
        <v>1328</v>
      </c>
      <c r="E385" s="484" t="s">
        <v>568</v>
      </c>
      <c r="F385" s="485">
        <v>162.5</v>
      </c>
      <c r="G385" s="485">
        <v>162.5</v>
      </c>
      <c r="H385" s="485"/>
      <c r="I385" s="485">
        <v>162.5</v>
      </c>
    </row>
    <row r="386" spans="1:9" x14ac:dyDescent="0.35">
      <c r="A386" s="480">
        <v>378</v>
      </c>
      <c r="B386" s="481" t="s">
        <v>664</v>
      </c>
      <c r="C386" s="482" t="s">
        <v>1329</v>
      </c>
      <c r="D386" s="483" t="s">
        <v>1330</v>
      </c>
      <c r="E386" s="484" t="s">
        <v>568</v>
      </c>
      <c r="F386" s="485">
        <v>162.5</v>
      </c>
      <c r="G386" s="485">
        <v>162.5</v>
      </c>
      <c r="H386" s="485"/>
      <c r="I386" s="485">
        <v>162.5</v>
      </c>
    </row>
    <row r="387" spans="1:9" x14ac:dyDescent="0.35">
      <c r="A387" s="480">
        <v>379</v>
      </c>
      <c r="B387" s="481" t="s">
        <v>664</v>
      </c>
      <c r="C387" s="482" t="s">
        <v>1331</v>
      </c>
      <c r="D387" s="483" t="s">
        <v>1332</v>
      </c>
      <c r="E387" s="484" t="s">
        <v>568</v>
      </c>
      <c r="F387" s="485">
        <v>125</v>
      </c>
      <c r="G387" s="485">
        <v>125</v>
      </c>
      <c r="H387" s="485"/>
      <c r="I387" s="485">
        <v>125</v>
      </c>
    </row>
    <row r="388" spans="1:9" x14ac:dyDescent="0.35">
      <c r="A388" s="480">
        <v>380</v>
      </c>
      <c r="B388" s="481" t="s">
        <v>600</v>
      </c>
      <c r="C388" s="482" t="s">
        <v>1333</v>
      </c>
      <c r="D388" s="483" t="s">
        <v>1334</v>
      </c>
      <c r="E388" s="484" t="s">
        <v>568</v>
      </c>
      <c r="F388" s="485">
        <v>125</v>
      </c>
      <c r="G388" s="485">
        <v>125</v>
      </c>
      <c r="H388" s="485"/>
      <c r="I388" s="485">
        <v>125</v>
      </c>
    </row>
    <row r="389" spans="1:9" x14ac:dyDescent="0.35">
      <c r="A389" s="480">
        <v>381</v>
      </c>
      <c r="B389" s="481" t="s">
        <v>664</v>
      </c>
      <c r="C389" s="482" t="s">
        <v>1335</v>
      </c>
      <c r="D389" s="483" t="s">
        <v>1336</v>
      </c>
      <c r="E389" s="484" t="s">
        <v>568</v>
      </c>
      <c r="F389" s="485">
        <v>162.5</v>
      </c>
      <c r="G389" s="485">
        <v>162.5</v>
      </c>
      <c r="H389" s="485"/>
      <c r="I389" s="485">
        <v>162.5</v>
      </c>
    </row>
    <row r="390" spans="1:9" x14ac:dyDescent="0.35">
      <c r="A390" s="480">
        <v>382</v>
      </c>
      <c r="B390" s="481" t="s">
        <v>664</v>
      </c>
      <c r="C390" s="482" t="s">
        <v>1337</v>
      </c>
      <c r="D390" s="483" t="s">
        <v>1338</v>
      </c>
      <c r="E390" s="484" t="s">
        <v>568</v>
      </c>
      <c r="F390" s="485">
        <v>162.5</v>
      </c>
      <c r="G390" s="485">
        <v>162.5</v>
      </c>
      <c r="H390" s="485"/>
      <c r="I390" s="485">
        <v>162.5</v>
      </c>
    </row>
    <row r="391" spans="1:9" x14ac:dyDescent="0.35">
      <c r="A391" s="480">
        <v>383</v>
      </c>
      <c r="B391" s="481" t="s">
        <v>600</v>
      </c>
      <c r="C391" s="482" t="s">
        <v>1339</v>
      </c>
      <c r="D391" s="483" t="s">
        <v>1340</v>
      </c>
      <c r="E391" s="484" t="s">
        <v>568</v>
      </c>
      <c r="F391" s="485">
        <v>162.5</v>
      </c>
      <c r="G391" s="485">
        <v>162.5</v>
      </c>
      <c r="H391" s="485"/>
      <c r="I391" s="485">
        <v>162.5</v>
      </c>
    </row>
    <row r="392" spans="1:9" x14ac:dyDescent="0.35">
      <c r="A392" s="480">
        <v>384</v>
      </c>
      <c r="B392" s="481" t="s">
        <v>773</v>
      </c>
      <c r="C392" s="482" t="s">
        <v>1341</v>
      </c>
      <c r="D392" s="483" t="s">
        <v>1342</v>
      </c>
      <c r="E392" s="484" t="s">
        <v>568</v>
      </c>
      <c r="F392" s="485">
        <v>162.5</v>
      </c>
      <c r="G392" s="485">
        <v>162.5</v>
      </c>
      <c r="H392" s="485"/>
      <c r="I392" s="485">
        <v>162.5</v>
      </c>
    </row>
    <row r="393" spans="1:9" x14ac:dyDescent="0.35">
      <c r="A393" s="480">
        <v>385</v>
      </c>
      <c r="B393" s="481" t="s">
        <v>773</v>
      </c>
      <c r="C393" s="482" t="s">
        <v>1343</v>
      </c>
      <c r="D393" s="483" t="s">
        <v>1344</v>
      </c>
      <c r="E393" s="484" t="s">
        <v>568</v>
      </c>
      <c r="F393" s="485">
        <v>162.5</v>
      </c>
      <c r="G393" s="485">
        <v>162.5</v>
      </c>
      <c r="H393" s="485"/>
      <c r="I393" s="485">
        <v>162.5</v>
      </c>
    </row>
    <row r="394" spans="1:9" x14ac:dyDescent="0.35">
      <c r="A394" s="480">
        <v>386</v>
      </c>
      <c r="B394" s="481" t="s">
        <v>600</v>
      </c>
      <c r="C394" s="482" t="s">
        <v>1345</v>
      </c>
      <c r="D394" s="483" t="s">
        <v>1346</v>
      </c>
      <c r="E394" s="484" t="s">
        <v>568</v>
      </c>
      <c r="F394" s="485">
        <v>125</v>
      </c>
      <c r="G394" s="485">
        <v>125</v>
      </c>
      <c r="H394" s="485"/>
      <c r="I394" s="485">
        <v>125</v>
      </c>
    </row>
    <row r="395" spans="1:9" x14ac:dyDescent="0.35">
      <c r="A395" s="480">
        <v>387</v>
      </c>
      <c r="B395" s="481" t="s">
        <v>600</v>
      </c>
      <c r="C395" s="482" t="s">
        <v>1347</v>
      </c>
      <c r="D395" s="483" t="s">
        <v>1348</v>
      </c>
      <c r="E395" s="484" t="s">
        <v>568</v>
      </c>
      <c r="F395" s="485">
        <v>125</v>
      </c>
      <c r="G395" s="485">
        <v>125</v>
      </c>
      <c r="H395" s="485"/>
      <c r="I395" s="485">
        <v>125</v>
      </c>
    </row>
    <row r="396" spans="1:9" x14ac:dyDescent="0.35">
      <c r="A396" s="480">
        <v>388</v>
      </c>
      <c r="B396" s="481" t="s">
        <v>600</v>
      </c>
      <c r="C396" s="482" t="s">
        <v>1349</v>
      </c>
      <c r="D396" s="483" t="s">
        <v>1350</v>
      </c>
      <c r="E396" s="484" t="s">
        <v>568</v>
      </c>
      <c r="F396" s="485">
        <v>162.5</v>
      </c>
      <c r="G396" s="485">
        <v>162.5</v>
      </c>
      <c r="H396" s="485"/>
      <c r="I396" s="485">
        <v>162.5</v>
      </c>
    </row>
    <row r="397" spans="1:9" x14ac:dyDescent="0.35">
      <c r="A397" s="480">
        <v>389</v>
      </c>
      <c r="B397" s="481" t="s">
        <v>664</v>
      </c>
      <c r="C397" s="482" t="s">
        <v>1351</v>
      </c>
      <c r="D397" s="483" t="s">
        <v>1352</v>
      </c>
      <c r="E397" s="484" t="s">
        <v>568</v>
      </c>
      <c r="F397" s="485">
        <v>162.5</v>
      </c>
      <c r="G397" s="485">
        <v>162.5</v>
      </c>
      <c r="H397" s="485"/>
      <c r="I397" s="485">
        <v>162.5</v>
      </c>
    </row>
    <row r="398" spans="1:9" x14ac:dyDescent="0.35">
      <c r="A398" s="480">
        <v>390</v>
      </c>
      <c r="B398" s="481" t="s">
        <v>600</v>
      </c>
      <c r="C398" s="482" t="s">
        <v>1353</v>
      </c>
      <c r="D398" s="483" t="s">
        <v>1354</v>
      </c>
      <c r="E398" s="484" t="s">
        <v>568</v>
      </c>
      <c r="F398" s="485">
        <v>162.5</v>
      </c>
      <c r="G398" s="485">
        <v>162.5</v>
      </c>
      <c r="H398" s="485"/>
      <c r="I398" s="485">
        <v>162.5</v>
      </c>
    </row>
    <row r="399" spans="1:9" x14ac:dyDescent="0.35">
      <c r="A399" s="480">
        <v>391</v>
      </c>
      <c r="B399" s="481" t="s">
        <v>600</v>
      </c>
      <c r="C399" s="482" t="s">
        <v>1355</v>
      </c>
      <c r="D399" s="483" t="s">
        <v>1356</v>
      </c>
      <c r="E399" s="484" t="s">
        <v>568</v>
      </c>
      <c r="F399" s="485">
        <v>125</v>
      </c>
      <c r="G399" s="485">
        <v>125</v>
      </c>
      <c r="H399" s="485"/>
      <c r="I399" s="485">
        <v>125</v>
      </c>
    </row>
    <row r="400" spans="1:9" x14ac:dyDescent="0.35">
      <c r="A400" s="480">
        <v>392</v>
      </c>
      <c r="B400" s="481" t="s">
        <v>600</v>
      </c>
      <c r="C400" s="482" t="s">
        <v>1357</v>
      </c>
      <c r="D400" s="483" t="s">
        <v>1358</v>
      </c>
      <c r="E400" s="484" t="s">
        <v>568</v>
      </c>
      <c r="F400" s="485">
        <v>162.5</v>
      </c>
      <c r="G400" s="485">
        <v>162.5</v>
      </c>
      <c r="H400" s="485"/>
      <c r="I400" s="485">
        <v>162.5</v>
      </c>
    </row>
    <row r="401" spans="1:9" x14ac:dyDescent="0.35">
      <c r="A401" s="480">
        <v>393</v>
      </c>
      <c r="B401" s="481" t="s">
        <v>600</v>
      </c>
      <c r="C401" s="482" t="s">
        <v>1359</v>
      </c>
      <c r="D401" s="483" t="s">
        <v>1360</v>
      </c>
      <c r="E401" s="484" t="s">
        <v>568</v>
      </c>
      <c r="F401" s="485">
        <v>162.5</v>
      </c>
      <c r="G401" s="485">
        <v>162.5</v>
      </c>
      <c r="H401" s="485"/>
      <c r="I401" s="485">
        <v>162.5</v>
      </c>
    </row>
    <row r="402" spans="1:9" x14ac:dyDescent="0.35">
      <c r="A402" s="480">
        <v>394</v>
      </c>
      <c r="B402" s="481" t="s">
        <v>600</v>
      </c>
      <c r="C402" s="482" t="s">
        <v>1361</v>
      </c>
      <c r="D402" s="483" t="s">
        <v>1362</v>
      </c>
      <c r="E402" s="484" t="s">
        <v>568</v>
      </c>
      <c r="F402" s="485">
        <v>125</v>
      </c>
      <c r="G402" s="485">
        <v>125</v>
      </c>
      <c r="H402" s="485"/>
      <c r="I402" s="485">
        <v>125</v>
      </c>
    </row>
    <row r="403" spans="1:9" x14ac:dyDescent="0.35">
      <c r="A403" s="480">
        <v>395</v>
      </c>
      <c r="B403" s="481" t="s">
        <v>573</v>
      </c>
      <c r="C403" s="482" t="s">
        <v>1363</v>
      </c>
      <c r="D403" s="483" t="s">
        <v>1364</v>
      </c>
      <c r="E403" s="484" t="s">
        <v>568</v>
      </c>
      <c r="F403" s="485">
        <v>162.5</v>
      </c>
      <c r="G403" s="485">
        <v>162.5</v>
      </c>
      <c r="H403" s="485"/>
      <c r="I403" s="485">
        <v>162.5</v>
      </c>
    </row>
    <row r="404" spans="1:9" x14ac:dyDescent="0.35">
      <c r="A404" s="480">
        <v>396</v>
      </c>
      <c r="B404" s="481" t="s">
        <v>573</v>
      </c>
      <c r="C404" s="482" t="s">
        <v>1365</v>
      </c>
      <c r="D404" s="483" t="s">
        <v>1366</v>
      </c>
      <c r="E404" s="484" t="s">
        <v>568</v>
      </c>
      <c r="F404" s="485">
        <v>125</v>
      </c>
      <c r="G404" s="485">
        <v>125</v>
      </c>
      <c r="H404" s="485"/>
      <c r="I404" s="485">
        <v>125</v>
      </c>
    </row>
    <row r="405" spans="1:9" x14ac:dyDescent="0.35">
      <c r="A405" s="480">
        <v>397</v>
      </c>
      <c r="B405" s="481" t="s">
        <v>573</v>
      </c>
      <c r="C405" s="482" t="s">
        <v>1367</v>
      </c>
      <c r="D405" s="483" t="s">
        <v>1368</v>
      </c>
      <c r="E405" s="484" t="s">
        <v>568</v>
      </c>
      <c r="F405" s="485">
        <v>162.5</v>
      </c>
      <c r="G405" s="485">
        <v>162.5</v>
      </c>
      <c r="H405" s="485"/>
      <c r="I405" s="485">
        <v>162.5</v>
      </c>
    </row>
    <row r="406" spans="1:9" x14ac:dyDescent="0.35">
      <c r="A406" s="480">
        <v>398</v>
      </c>
      <c r="B406" s="481" t="s">
        <v>573</v>
      </c>
      <c r="C406" s="482" t="s">
        <v>1369</v>
      </c>
      <c r="D406" s="483" t="s">
        <v>1370</v>
      </c>
      <c r="E406" s="484" t="s">
        <v>568</v>
      </c>
      <c r="F406" s="485">
        <v>125</v>
      </c>
      <c r="G406" s="485">
        <v>125</v>
      </c>
      <c r="H406" s="485"/>
      <c r="I406" s="485">
        <v>125</v>
      </c>
    </row>
    <row r="407" spans="1:9" x14ac:dyDescent="0.35">
      <c r="A407" s="480">
        <v>399</v>
      </c>
      <c r="B407" s="481" t="s">
        <v>573</v>
      </c>
      <c r="C407" s="482" t="s">
        <v>1371</v>
      </c>
      <c r="D407" s="483" t="s">
        <v>1372</v>
      </c>
      <c r="E407" s="484" t="s">
        <v>568</v>
      </c>
      <c r="F407" s="485">
        <v>125</v>
      </c>
      <c r="G407" s="485">
        <v>125</v>
      </c>
      <c r="H407" s="485"/>
      <c r="I407" s="485">
        <v>125</v>
      </c>
    </row>
    <row r="408" spans="1:9" x14ac:dyDescent="0.35">
      <c r="A408" s="480">
        <v>400</v>
      </c>
      <c r="B408" s="481" t="s">
        <v>573</v>
      </c>
      <c r="C408" s="482" t="s">
        <v>1373</v>
      </c>
      <c r="D408" s="483" t="s">
        <v>1374</v>
      </c>
      <c r="E408" s="484" t="s">
        <v>568</v>
      </c>
      <c r="F408" s="485">
        <v>125</v>
      </c>
      <c r="G408" s="485">
        <v>125</v>
      </c>
      <c r="H408" s="485"/>
      <c r="I408" s="485">
        <v>125</v>
      </c>
    </row>
    <row r="409" spans="1:9" x14ac:dyDescent="0.35">
      <c r="A409" s="480">
        <v>401</v>
      </c>
      <c r="B409" s="481" t="s">
        <v>573</v>
      </c>
      <c r="C409" s="482" t="s">
        <v>1375</v>
      </c>
      <c r="D409" s="483" t="s">
        <v>1376</v>
      </c>
      <c r="E409" s="484" t="s">
        <v>568</v>
      </c>
      <c r="F409" s="485">
        <v>162.5</v>
      </c>
      <c r="G409" s="485">
        <v>162.5</v>
      </c>
      <c r="H409" s="485"/>
      <c r="I409" s="485">
        <v>162.5</v>
      </c>
    </row>
    <row r="410" spans="1:9" x14ac:dyDescent="0.35">
      <c r="A410" s="480">
        <v>402</v>
      </c>
      <c r="B410" s="481" t="s">
        <v>573</v>
      </c>
      <c r="C410" s="482" t="s">
        <v>1377</v>
      </c>
      <c r="D410" s="483" t="s">
        <v>1378</v>
      </c>
      <c r="E410" s="484" t="s">
        <v>568</v>
      </c>
      <c r="F410" s="485">
        <v>125</v>
      </c>
      <c r="G410" s="485">
        <v>125</v>
      </c>
      <c r="H410" s="485"/>
      <c r="I410" s="485">
        <v>125</v>
      </c>
    </row>
    <row r="411" spans="1:9" x14ac:dyDescent="0.35">
      <c r="A411" s="480">
        <v>403</v>
      </c>
      <c r="B411" s="481" t="s">
        <v>573</v>
      </c>
      <c r="C411" s="482" t="s">
        <v>1379</v>
      </c>
      <c r="D411" s="483" t="s">
        <v>1380</v>
      </c>
      <c r="E411" s="484" t="s">
        <v>568</v>
      </c>
      <c r="F411" s="485">
        <v>162.5</v>
      </c>
      <c r="G411" s="485">
        <v>162.5</v>
      </c>
      <c r="H411" s="485"/>
      <c r="I411" s="485">
        <v>162.5</v>
      </c>
    </row>
    <row r="412" spans="1:9" x14ac:dyDescent="0.35">
      <c r="A412" s="480">
        <v>404</v>
      </c>
      <c r="B412" s="481" t="s">
        <v>573</v>
      </c>
      <c r="C412" s="482" t="s">
        <v>1381</v>
      </c>
      <c r="D412" s="483" t="s">
        <v>1382</v>
      </c>
      <c r="E412" s="484" t="s">
        <v>568</v>
      </c>
      <c r="F412" s="485">
        <v>162.5</v>
      </c>
      <c r="G412" s="485">
        <v>162.5</v>
      </c>
      <c r="H412" s="485"/>
      <c r="I412" s="485">
        <v>162.5</v>
      </c>
    </row>
    <row r="413" spans="1:9" x14ac:dyDescent="0.35">
      <c r="A413" s="480">
        <v>405</v>
      </c>
      <c r="B413" s="481" t="s">
        <v>573</v>
      </c>
      <c r="C413" s="482" t="s">
        <v>1383</v>
      </c>
      <c r="D413" s="483" t="s">
        <v>1384</v>
      </c>
      <c r="E413" s="484" t="s">
        <v>568</v>
      </c>
      <c r="F413" s="485">
        <v>125</v>
      </c>
      <c r="G413" s="485">
        <v>125</v>
      </c>
      <c r="H413" s="485"/>
      <c r="I413" s="485">
        <v>125</v>
      </c>
    </row>
    <row r="414" spans="1:9" x14ac:dyDescent="0.35">
      <c r="A414" s="480">
        <v>406</v>
      </c>
      <c r="B414" s="481" t="s">
        <v>573</v>
      </c>
      <c r="C414" s="482" t="s">
        <v>1385</v>
      </c>
      <c r="D414" s="483" t="s">
        <v>1386</v>
      </c>
      <c r="E414" s="484" t="s">
        <v>568</v>
      </c>
      <c r="F414" s="485">
        <v>162.5</v>
      </c>
      <c r="G414" s="485">
        <v>162.5</v>
      </c>
      <c r="H414" s="485"/>
      <c r="I414" s="485">
        <v>162.5</v>
      </c>
    </row>
    <row r="415" spans="1:9" x14ac:dyDescent="0.35">
      <c r="A415" s="480">
        <v>407</v>
      </c>
      <c r="B415" s="481" t="s">
        <v>573</v>
      </c>
      <c r="C415" s="482" t="s">
        <v>1387</v>
      </c>
      <c r="D415" s="483" t="s">
        <v>1388</v>
      </c>
      <c r="E415" s="484" t="s">
        <v>568</v>
      </c>
      <c r="F415" s="485">
        <v>125</v>
      </c>
      <c r="G415" s="485">
        <v>125</v>
      </c>
      <c r="H415" s="485"/>
      <c r="I415" s="485">
        <v>125</v>
      </c>
    </row>
    <row r="416" spans="1:9" x14ac:dyDescent="0.35">
      <c r="A416" s="480">
        <v>408</v>
      </c>
      <c r="B416" s="481" t="s">
        <v>573</v>
      </c>
      <c r="C416" s="482" t="s">
        <v>1389</v>
      </c>
      <c r="D416" s="483" t="s">
        <v>1390</v>
      </c>
      <c r="E416" s="484" t="s">
        <v>568</v>
      </c>
      <c r="F416" s="485">
        <v>162.5</v>
      </c>
      <c r="G416" s="485">
        <v>162.5</v>
      </c>
      <c r="H416" s="485"/>
      <c r="I416" s="485">
        <v>162.5</v>
      </c>
    </row>
    <row r="417" spans="1:9" x14ac:dyDescent="0.35">
      <c r="A417" s="480">
        <v>409</v>
      </c>
      <c r="B417" s="481" t="s">
        <v>573</v>
      </c>
      <c r="C417" s="482" t="s">
        <v>1391</v>
      </c>
      <c r="D417" s="483" t="s">
        <v>1392</v>
      </c>
      <c r="E417" s="484" t="s">
        <v>568</v>
      </c>
      <c r="F417" s="485">
        <v>162.5</v>
      </c>
      <c r="G417" s="485">
        <v>162.5</v>
      </c>
      <c r="H417" s="485"/>
      <c r="I417" s="485">
        <v>162.5</v>
      </c>
    </row>
    <row r="418" spans="1:9" x14ac:dyDescent="0.35">
      <c r="A418" s="480">
        <v>410</v>
      </c>
      <c r="B418" s="481" t="s">
        <v>573</v>
      </c>
      <c r="C418" s="482" t="s">
        <v>1393</v>
      </c>
      <c r="D418" s="483" t="s">
        <v>1394</v>
      </c>
      <c r="E418" s="484" t="s">
        <v>568</v>
      </c>
      <c r="F418" s="485">
        <v>125</v>
      </c>
      <c r="G418" s="485">
        <v>125</v>
      </c>
      <c r="H418" s="485"/>
      <c r="I418" s="485">
        <v>125</v>
      </c>
    </row>
    <row r="419" spans="1:9" x14ac:dyDescent="0.35">
      <c r="A419" s="480">
        <v>411</v>
      </c>
      <c r="B419" s="481" t="s">
        <v>573</v>
      </c>
      <c r="C419" s="482" t="s">
        <v>1395</v>
      </c>
      <c r="D419" s="483" t="s">
        <v>1396</v>
      </c>
      <c r="E419" s="484" t="s">
        <v>568</v>
      </c>
      <c r="F419" s="485">
        <v>162.5</v>
      </c>
      <c r="G419" s="485">
        <v>162.5</v>
      </c>
      <c r="H419" s="485"/>
      <c r="I419" s="485">
        <v>162.5</v>
      </c>
    </row>
    <row r="420" spans="1:9" x14ac:dyDescent="0.35">
      <c r="A420" s="480">
        <v>412</v>
      </c>
      <c r="B420" s="481" t="s">
        <v>573</v>
      </c>
      <c r="C420" s="482" t="s">
        <v>1397</v>
      </c>
      <c r="D420" s="483" t="s">
        <v>1398</v>
      </c>
      <c r="E420" s="484" t="s">
        <v>568</v>
      </c>
      <c r="F420" s="485">
        <v>162.5</v>
      </c>
      <c r="G420" s="485">
        <v>162.5</v>
      </c>
      <c r="H420" s="485"/>
      <c r="I420" s="485">
        <v>162.5</v>
      </c>
    </row>
    <row r="421" spans="1:9" x14ac:dyDescent="0.35">
      <c r="A421" s="480">
        <v>413</v>
      </c>
      <c r="B421" s="481" t="s">
        <v>573</v>
      </c>
      <c r="C421" s="482" t="s">
        <v>1399</v>
      </c>
      <c r="D421" s="483" t="s">
        <v>1400</v>
      </c>
      <c r="E421" s="484" t="s">
        <v>568</v>
      </c>
      <c r="F421" s="485">
        <v>125</v>
      </c>
      <c r="G421" s="485">
        <v>125</v>
      </c>
      <c r="H421" s="485"/>
      <c r="I421" s="485">
        <v>125</v>
      </c>
    </row>
    <row r="422" spans="1:9" x14ac:dyDescent="0.35">
      <c r="A422" s="480">
        <v>414</v>
      </c>
      <c r="B422" s="481" t="s">
        <v>573</v>
      </c>
      <c r="C422" s="482" t="s">
        <v>1401</v>
      </c>
      <c r="D422" s="483" t="s">
        <v>1402</v>
      </c>
      <c r="E422" s="484" t="s">
        <v>568</v>
      </c>
      <c r="F422" s="485">
        <v>162.5</v>
      </c>
      <c r="G422" s="485">
        <v>162.5</v>
      </c>
      <c r="H422" s="485"/>
      <c r="I422" s="485">
        <v>162.5</v>
      </c>
    </row>
    <row r="423" spans="1:9" x14ac:dyDescent="0.35">
      <c r="A423" s="480">
        <v>415</v>
      </c>
      <c r="B423" s="481" t="s">
        <v>573</v>
      </c>
      <c r="C423" s="482" t="s">
        <v>1403</v>
      </c>
      <c r="D423" s="483" t="s">
        <v>1404</v>
      </c>
      <c r="E423" s="484" t="s">
        <v>568</v>
      </c>
      <c r="F423" s="485">
        <v>125</v>
      </c>
      <c r="G423" s="485">
        <v>125</v>
      </c>
      <c r="H423" s="485"/>
      <c r="I423" s="485">
        <v>125</v>
      </c>
    </row>
    <row r="424" spans="1:9" x14ac:dyDescent="0.35">
      <c r="A424" s="480">
        <v>416</v>
      </c>
      <c r="B424" s="481" t="s">
        <v>573</v>
      </c>
      <c r="C424" s="482" t="s">
        <v>1405</v>
      </c>
      <c r="D424" s="483" t="s">
        <v>1406</v>
      </c>
      <c r="E424" s="484" t="s">
        <v>568</v>
      </c>
      <c r="F424" s="485">
        <v>125</v>
      </c>
      <c r="G424" s="485">
        <v>125</v>
      </c>
      <c r="H424" s="485"/>
      <c r="I424" s="485">
        <v>125</v>
      </c>
    </row>
    <row r="425" spans="1:9" x14ac:dyDescent="0.35">
      <c r="A425" s="480">
        <v>417</v>
      </c>
      <c r="B425" s="481" t="s">
        <v>573</v>
      </c>
      <c r="C425" s="482" t="s">
        <v>1407</v>
      </c>
      <c r="D425" s="483" t="s">
        <v>1408</v>
      </c>
      <c r="E425" s="484" t="s">
        <v>568</v>
      </c>
      <c r="F425" s="485">
        <v>125</v>
      </c>
      <c r="G425" s="485">
        <v>125</v>
      </c>
      <c r="H425" s="485"/>
      <c r="I425" s="485">
        <v>125</v>
      </c>
    </row>
    <row r="426" spans="1:9" x14ac:dyDescent="0.35">
      <c r="A426" s="480">
        <v>418</v>
      </c>
      <c r="B426" s="481" t="s">
        <v>573</v>
      </c>
      <c r="C426" s="482" t="s">
        <v>1409</v>
      </c>
      <c r="D426" s="483" t="s">
        <v>1410</v>
      </c>
      <c r="E426" s="484" t="s">
        <v>568</v>
      </c>
      <c r="F426" s="485">
        <v>162.5</v>
      </c>
      <c r="G426" s="485">
        <v>162.5</v>
      </c>
      <c r="H426" s="485"/>
      <c r="I426" s="485">
        <v>162.5</v>
      </c>
    </row>
    <row r="427" spans="1:9" x14ac:dyDescent="0.35">
      <c r="A427" s="480">
        <v>419</v>
      </c>
      <c r="B427" s="481" t="s">
        <v>573</v>
      </c>
      <c r="C427" s="482" t="s">
        <v>1411</v>
      </c>
      <c r="D427" s="483" t="s">
        <v>1412</v>
      </c>
      <c r="E427" s="484" t="s">
        <v>568</v>
      </c>
      <c r="F427" s="485">
        <v>162.5</v>
      </c>
      <c r="G427" s="485">
        <v>162.5</v>
      </c>
      <c r="H427" s="485"/>
      <c r="I427" s="485">
        <v>162.5</v>
      </c>
    </row>
    <row r="428" spans="1:9" x14ac:dyDescent="0.35">
      <c r="A428" s="480">
        <v>420</v>
      </c>
      <c r="B428" s="481" t="s">
        <v>573</v>
      </c>
      <c r="C428" s="482" t="s">
        <v>1413</v>
      </c>
      <c r="D428" s="483" t="s">
        <v>1414</v>
      </c>
      <c r="E428" s="484" t="s">
        <v>568</v>
      </c>
      <c r="F428" s="485">
        <v>125</v>
      </c>
      <c r="G428" s="485">
        <v>125</v>
      </c>
      <c r="H428" s="485"/>
      <c r="I428" s="485">
        <v>125</v>
      </c>
    </row>
    <row r="429" spans="1:9" x14ac:dyDescent="0.35">
      <c r="A429" s="480">
        <v>421</v>
      </c>
      <c r="B429" s="481" t="s">
        <v>600</v>
      </c>
      <c r="C429" s="482" t="s">
        <v>1415</v>
      </c>
      <c r="D429" s="483" t="s">
        <v>1416</v>
      </c>
      <c r="E429" s="484" t="s">
        <v>568</v>
      </c>
      <c r="F429" s="485">
        <v>162.5</v>
      </c>
      <c r="G429" s="485">
        <v>162.5</v>
      </c>
      <c r="H429" s="485"/>
      <c r="I429" s="485">
        <v>162.5</v>
      </c>
    </row>
    <row r="430" spans="1:9" x14ac:dyDescent="0.35">
      <c r="A430" s="480">
        <v>422</v>
      </c>
      <c r="B430" s="481" t="s">
        <v>600</v>
      </c>
      <c r="C430" s="482" t="s">
        <v>1417</v>
      </c>
      <c r="D430" s="483" t="s">
        <v>1418</v>
      </c>
      <c r="E430" s="484" t="s">
        <v>568</v>
      </c>
      <c r="F430" s="485">
        <v>162.5</v>
      </c>
      <c r="G430" s="485">
        <v>162.5</v>
      </c>
      <c r="H430" s="485"/>
      <c r="I430" s="485">
        <v>162.5</v>
      </c>
    </row>
    <row r="431" spans="1:9" x14ac:dyDescent="0.35">
      <c r="A431" s="480">
        <v>423</v>
      </c>
      <c r="B431" s="481" t="s">
        <v>600</v>
      </c>
      <c r="C431" s="482" t="s">
        <v>1419</v>
      </c>
      <c r="D431" s="483" t="s">
        <v>1420</v>
      </c>
      <c r="E431" s="484" t="s">
        <v>568</v>
      </c>
      <c r="F431" s="485">
        <v>162.5</v>
      </c>
      <c r="G431" s="485">
        <v>162.5</v>
      </c>
      <c r="H431" s="485"/>
      <c r="I431" s="485">
        <v>162.5</v>
      </c>
    </row>
    <row r="432" spans="1:9" x14ac:dyDescent="0.35">
      <c r="A432" s="480">
        <v>424</v>
      </c>
      <c r="B432" s="481" t="s">
        <v>600</v>
      </c>
      <c r="C432" s="482" t="s">
        <v>1421</v>
      </c>
      <c r="D432" s="483" t="s">
        <v>1422</v>
      </c>
      <c r="E432" s="484" t="s">
        <v>568</v>
      </c>
      <c r="F432" s="485">
        <v>162.5</v>
      </c>
      <c r="G432" s="485">
        <v>162.5</v>
      </c>
      <c r="H432" s="485"/>
      <c r="I432" s="485">
        <v>162.5</v>
      </c>
    </row>
    <row r="433" spans="1:9" x14ac:dyDescent="0.35">
      <c r="A433" s="480">
        <v>425</v>
      </c>
      <c r="B433" s="481" t="s">
        <v>573</v>
      </c>
      <c r="C433" s="482" t="s">
        <v>1423</v>
      </c>
      <c r="D433" s="483" t="s">
        <v>1424</v>
      </c>
      <c r="E433" s="484" t="s">
        <v>568</v>
      </c>
      <c r="F433" s="485">
        <v>162.5</v>
      </c>
      <c r="G433" s="485">
        <v>162.5</v>
      </c>
      <c r="H433" s="485"/>
      <c r="I433" s="485">
        <v>162.5</v>
      </c>
    </row>
    <row r="434" spans="1:9" x14ac:dyDescent="0.35">
      <c r="A434" s="480">
        <v>426</v>
      </c>
      <c r="B434" s="481" t="s">
        <v>600</v>
      </c>
      <c r="C434" s="482" t="s">
        <v>1425</v>
      </c>
      <c r="D434" s="483" t="s">
        <v>1426</v>
      </c>
      <c r="E434" s="484" t="s">
        <v>568</v>
      </c>
      <c r="F434" s="485">
        <v>162.5</v>
      </c>
      <c r="G434" s="485">
        <v>162.5</v>
      </c>
      <c r="H434" s="485"/>
      <c r="I434" s="485">
        <v>162.5</v>
      </c>
    </row>
    <row r="435" spans="1:9" x14ac:dyDescent="0.35">
      <c r="A435" s="480">
        <v>427</v>
      </c>
      <c r="B435" s="481" t="s">
        <v>600</v>
      </c>
      <c r="C435" s="482" t="s">
        <v>1427</v>
      </c>
      <c r="D435" s="483" t="s">
        <v>1428</v>
      </c>
      <c r="E435" s="484" t="s">
        <v>568</v>
      </c>
      <c r="F435" s="485">
        <v>162.5</v>
      </c>
      <c r="G435" s="485">
        <v>162.5</v>
      </c>
      <c r="H435" s="485"/>
      <c r="I435" s="485">
        <v>162.5</v>
      </c>
    </row>
    <row r="436" spans="1:9" x14ac:dyDescent="0.35">
      <c r="A436" s="480">
        <v>428</v>
      </c>
      <c r="B436" s="481" t="s">
        <v>600</v>
      </c>
      <c r="C436" s="482" t="s">
        <v>1429</v>
      </c>
      <c r="D436" s="483" t="s">
        <v>1430</v>
      </c>
      <c r="E436" s="484" t="s">
        <v>568</v>
      </c>
      <c r="F436" s="485">
        <v>162.5</v>
      </c>
      <c r="G436" s="485">
        <v>162.5</v>
      </c>
      <c r="H436" s="485"/>
      <c r="I436" s="485">
        <v>162.5</v>
      </c>
    </row>
    <row r="437" spans="1:9" x14ac:dyDescent="0.35">
      <c r="A437" s="480">
        <v>429</v>
      </c>
      <c r="B437" s="481" t="s">
        <v>600</v>
      </c>
      <c r="C437" s="482" t="s">
        <v>1431</v>
      </c>
      <c r="D437" s="483" t="s">
        <v>1432</v>
      </c>
      <c r="E437" s="484" t="s">
        <v>568</v>
      </c>
      <c r="F437" s="485">
        <v>162.5</v>
      </c>
      <c r="G437" s="485">
        <v>162.5</v>
      </c>
      <c r="H437" s="485"/>
      <c r="I437" s="485">
        <v>162.5</v>
      </c>
    </row>
    <row r="438" spans="1:9" x14ac:dyDescent="0.35">
      <c r="A438" s="480">
        <v>430</v>
      </c>
      <c r="B438" s="481" t="s">
        <v>600</v>
      </c>
      <c r="C438" s="482" t="s">
        <v>1433</v>
      </c>
      <c r="D438" s="483" t="s">
        <v>1434</v>
      </c>
      <c r="E438" s="484" t="s">
        <v>568</v>
      </c>
      <c r="F438" s="485">
        <v>162.5</v>
      </c>
      <c r="G438" s="485">
        <v>162.5</v>
      </c>
      <c r="H438" s="485"/>
      <c r="I438" s="485">
        <v>162.5</v>
      </c>
    </row>
    <row r="439" spans="1:9" x14ac:dyDescent="0.35">
      <c r="A439" s="480">
        <v>431</v>
      </c>
      <c r="B439" s="481" t="s">
        <v>600</v>
      </c>
      <c r="C439" s="482" t="s">
        <v>1435</v>
      </c>
      <c r="D439" s="483" t="s">
        <v>1436</v>
      </c>
      <c r="E439" s="484" t="s">
        <v>568</v>
      </c>
      <c r="F439" s="485">
        <v>162.5</v>
      </c>
      <c r="G439" s="485">
        <v>162.5</v>
      </c>
      <c r="H439" s="485"/>
      <c r="I439" s="485">
        <v>162.5</v>
      </c>
    </row>
    <row r="440" spans="1:9" x14ac:dyDescent="0.35">
      <c r="A440" s="480">
        <v>432</v>
      </c>
      <c r="B440" s="481" t="s">
        <v>573</v>
      </c>
      <c r="C440" s="482" t="s">
        <v>1437</v>
      </c>
      <c r="D440" s="483" t="s">
        <v>1438</v>
      </c>
      <c r="E440" s="484" t="s">
        <v>568</v>
      </c>
      <c r="F440" s="485">
        <v>121</v>
      </c>
      <c r="G440" s="485">
        <v>121</v>
      </c>
      <c r="H440" s="485"/>
      <c r="I440" s="485">
        <v>121</v>
      </c>
    </row>
    <row r="441" spans="1:9" x14ac:dyDescent="0.35">
      <c r="A441" s="480">
        <v>433</v>
      </c>
      <c r="B441" s="481" t="s">
        <v>573</v>
      </c>
      <c r="C441" s="482" t="s">
        <v>1439</v>
      </c>
      <c r="D441" s="483" t="s">
        <v>1440</v>
      </c>
      <c r="E441" s="484" t="s">
        <v>568</v>
      </c>
      <c r="F441" s="485">
        <v>162.5</v>
      </c>
      <c r="G441" s="485">
        <v>162.5</v>
      </c>
      <c r="H441" s="485"/>
      <c r="I441" s="485">
        <v>162.5</v>
      </c>
    </row>
    <row r="442" spans="1:9" x14ac:dyDescent="0.35">
      <c r="A442" s="480">
        <v>434</v>
      </c>
      <c r="B442" s="481" t="s">
        <v>573</v>
      </c>
      <c r="C442" s="482" t="s">
        <v>1441</v>
      </c>
      <c r="D442" s="483" t="s">
        <v>1442</v>
      </c>
      <c r="E442" s="484" t="s">
        <v>568</v>
      </c>
      <c r="F442" s="485">
        <v>162.5</v>
      </c>
      <c r="G442" s="485">
        <v>162.5</v>
      </c>
      <c r="H442" s="485"/>
      <c r="I442" s="485">
        <v>162.5</v>
      </c>
    </row>
    <row r="443" spans="1:9" x14ac:dyDescent="0.35">
      <c r="A443" s="480">
        <v>435</v>
      </c>
      <c r="B443" s="481" t="s">
        <v>573</v>
      </c>
      <c r="C443" s="482" t="s">
        <v>1443</v>
      </c>
      <c r="D443" s="483" t="s">
        <v>1444</v>
      </c>
      <c r="E443" s="484" t="s">
        <v>568</v>
      </c>
      <c r="F443" s="485">
        <v>106</v>
      </c>
      <c r="G443" s="485">
        <v>106</v>
      </c>
      <c r="H443" s="485"/>
      <c r="I443" s="485">
        <v>106</v>
      </c>
    </row>
    <row r="444" spans="1:9" x14ac:dyDescent="0.35">
      <c r="A444" s="480">
        <v>436</v>
      </c>
      <c r="B444" s="481" t="s">
        <v>573</v>
      </c>
      <c r="C444" s="482" t="s">
        <v>1445</v>
      </c>
      <c r="D444" s="483" t="s">
        <v>1446</v>
      </c>
      <c r="E444" s="484" t="s">
        <v>568</v>
      </c>
      <c r="F444" s="485">
        <v>162.5</v>
      </c>
      <c r="G444" s="485">
        <v>162.5</v>
      </c>
      <c r="H444" s="485"/>
      <c r="I444" s="485">
        <v>162.5</v>
      </c>
    </row>
    <row r="445" spans="1:9" x14ac:dyDescent="0.35">
      <c r="A445" s="480">
        <v>437</v>
      </c>
      <c r="B445" s="481" t="s">
        <v>573</v>
      </c>
      <c r="C445" s="482" t="s">
        <v>1447</v>
      </c>
      <c r="D445" s="483" t="s">
        <v>1448</v>
      </c>
      <c r="E445" s="484" t="s">
        <v>568</v>
      </c>
      <c r="F445" s="485">
        <v>162.5</v>
      </c>
      <c r="G445" s="485">
        <v>162.5</v>
      </c>
      <c r="H445" s="485"/>
      <c r="I445" s="485">
        <v>162.5</v>
      </c>
    </row>
    <row r="446" spans="1:9" x14ac:dyDescent="0.35">
      <c r="A446" s="480">
        <v>438</v>
      </c>
      <c r="B446" s="481" t="s">
        <v>573</v>
      </c>
      <c r="C446" s="482" t="s">
        <v>1449</v>
      </c>
      <c r="D446" s="483" t="s">
        <v>1450</v>
      </c>
      <c r="E446" s="484" t="s">
        <v>568</v>
      </c>
      <c r="F446" s="485">
        <v>125</v>
      </c>
      <c r="G446" s="485">
        <v>125</v>
      </c>
      <c r="H446" s="485"/>
      <c r="I446" s="485">
        <v>125</v>
      </c>
    </row>
    <row r="447" spans="1:9" x14ac:dyDescent="0.35">
      <c r="A447" s="480">
        <v>439</v>
      </c>
      <c r="B447" s="481" t="s">
        <v>573</v>
      </c>
      <c r="C447" s="482" t="s">
        <v>1413</v>
      </c>
      <c r="D447" s="483" t="s">
        <v>1414</v>
      </c>
      <c r="E447" s="484" t="s">
        <v>568</v>
      </c>
      <c r="F447" s="485">
        <v>125</v>
      </c>
      <c r="G447" s="485">
        <v>125</v>
      </c>
      <c r="H447" s="485"/>
      <c r="I447" s="485">
        <v>125</v>
      </c>
    </row>
    <row r="448" spans="1:9" x14ac:dyDescent="0.35">
      <c r="A448" s="480">
        <v>440</v>
      </c>
      <c r="B448" s="481" t="s">
        <v>565</v>
      </c>
      <c r="C448" s="482" t="s">
        <v>1451</v>
      </c>
      <c r="D448" s="483" t="s">
        <v>1452</v>
      </c>
      <c r="E448" s="484" t="s">
        <v>568</v>
      </c>
      <c r="F448" s="485">
        <v>162.5</v>
      </c>
      <c r="G448" s="485">
        <v>162.5</v>
      </c>
      <c r="H448" s="485"/>
      <c r="I448" s="485">
        <v>162.5</v>
      </c>
    </row>
    <row r="449" spans="1:9" x14ac:dyDescent="0.35">
      <c r="A449" s="480">
        <v>441</v>
      </c>
      <c r="B449" s="481" t="s">
        <v>1453</v>
      </c>
      <c r="C449" s="482" t="s">
        <v>1454</v>
      </c>
      <c r="D449" s="483" t="s">
        <v>1455</v>
      </c>
      <c r="E449" s="484" t="s">
        <v>568</v>
      </c>
      <c r="F449" s="485">
        <v>162.5</v>
      </c>
      <c r="G449" s="485">
        <v>162.5</v>
      </c>
      <c r="H449" s="485"/>
      <c r="I449" s="485">
        <v>162.5</v>
      </c>
    </row>
    <row r="450" spans="1:9" x14ac:dyDescent="0.35">
      <c r="A450" s="480">
        <v>442</v>
      </c>
      <c r="B450" s="481" t="s">
        <v>1453</v>
      </c>
      <c r="C450" s="482" t="s">
        <v>1456</v>
      </c>
      <c r="D450" s="483" t="s">
        <v>1457</v>
      </c>
      <c r="E450" s="484" t="s">
        <v>568</v>
      </c>
      <c r="F450" s="485">
        <v>162.5</v>
      </c>
      <c r="G450" s="485">
        <v>162.5</v>
      </c>
      <c r="H450" s="485"/>
      <c r="I450" s="485">
        <v>162.5</v>
      </c>
    </row>
    <row r="451" spans="1:9" x14ac:dyDescent="0.35">
      <c r="A451" s="480">
        <v>443</v>
      </c>
      <c r="B451" s="481" t="s">
        <v>565</v>
      </c>
      <c r="C451" s="482" t="s">
        <v>1458</v>
      </c>
      <c r="D451" s="483" t="s">
        <v>1459</v>
      </c>
      <c r="E451" s="484" t="s">
        <v>568</v>
      </c>
      <c r="F451" s="485">
        <v>162.5</v>
      </c>
      <c r="G451" s="485">
        <v>162.5</v>
      </c>
      <c r="H451" s="485"/>
      <c r="I451" s="485">
        <v>162.5</v>
      </c>
    </row>
    <row r="452" spans="1:9" x14ac:dyDescent="0.35">
      <c r="A452" s="480">
        <v>444</v>
      </c>
      <c r="B452" s="481" t="s">
        <v>565</v>
      </c>
      <c r="C452" s="482" t="s">
        <v>1460</v>
      </c>
      <c r="D452" s="483" t="s">
        <v>1461</v>
      </c>
      <c r="E452" s="484" t="s">
        <v>568</v>
      </c>
      <c r="F452" s="485">
        <v>162.5</v>
      </c>
      <c r="G452" s="485">
        <v>162.5</v>
      </c>
      <c r="H452" s="485"/>
      <c r="I452" s="485">
        <v>162.5</v>
      </c>
    </row>
    <row r="453" spans="1:9" x14ac:dyDescent="0.35">
      <c r="A453" s="480">
        <v>445</v>
      </c>
      <c r="B453" s="481" t="s">
        <v>565</v>
      </c>
      <c r="C453" s="482" t="s">
        <v>1462</v>
      </c>
      <c r="D453" s="483" t="s">
        <v>1463</v>
      </c>
      <c r="E453" s="484" t="s">
        <v>568</v>
      </c>
      <c r="F453" s="485">
        <v>162.5</v>
      </c>
      <c r="G453" s="485">
        <v>162.5</v>
      </c>
      <c r="H453" s="485"/>
      <c r="I453" s="485">
        <v>162.5</v>
      </c>
    </row>
    <row r="454" spans="1:9" x14ac:dyDescent="0.35">
      <c r="A454" s="480">
        <v>446</v>
      </c>
      <c r="B454" s="481" t="s">
        <v>565</v>
      </c>
      <c r="C454" s="482" t="s">
        <v>1464</v>
      </c>
      <c r="D454" s="483" t="s">
        <v>1465</v>
      </c>
      <c r="E454" s="484" t="s">
        <v>568</v>
      </c>
      <c r="F454" s="485">
        <v>162.5</v>
      </c>
      <c r="G454" s="485">
        <v>162.5</v>
      </c>
      <c r="H454" s="485"/>
      <c r="I454" s="485">
        <v>162.5</v>
      </c>
    </row>
    <row r="455" spans="1:9" x14ac:dyDescent="0.35">
      <c r="A455" s="480">
        <v>447</v>
      </c>
      <c r="B455" s="481" t="s">
        <v>565</v>
      </c>
      <c r="C455" s="482" t="s">
        <v>1466</v>
      </c>
      <c r="D455" s="483" t="s">
        <v>1467</v>
      </c>
      <c r="E455" s="484" t="s">
        <v>568</v>
      </c>
      <c r="F455" s="485">
        <v>162.5</v>
      </c>
      <c r="G455" s="485">
        <v>162.5</v>
      </c>
      <c r="H455" s="485"/>
      <c r="I455" s="485">
        <v>162.5</v>
      </c>
    </row>
    <row r="456" spans="1:9" x14ac:dyDescent="0.35">
      <c r="A456" s="480">
        <v>448</v>
      </c>
      <c r="B456" s="481" t="s">
        <v>565</v>
      </c>
      <c r="C456" s="482" t="s">
        <v>1468</v>
      </c>
      <c r="D456" s="483" t="s">
        <v>1469</v>
      </c>
      <c r="E456" s="484" t="s">
        <v>568</v>
      </c>
      <c r="F456" s="485">
        <v>162.5</v>
      </c>
      <c r="G456" s="485">
        <v>162.5</v>
      </c>
      <c r="H456" s="485"/>
      <c r="I456" s="485">
        <v>162.5</v>
      </c>
    </row>
    <row r="457" spans="1:9" x14ac:dyDescent="0.35">
      <c r="A457" s="480">
        <v>449</v>
      </c>
      <c r="B457" s="481" t="s">
        <v>565</v>
      </c>
      <c r="C457" s="482" t="s">
        <v>1470</v>
      </c>
      <c r="D457" s="483" t="s">
        <v>1471</v>
      </c>
      <c r="E457" s="484" t="s">
        <v>568</v>
      </c>
      <c r="F457" s="485">
        <v>162.5</v>
      </c>
      <c r="G457" s="485">
        <v>162.5</v>
      </c>
      <c r="H457" s="485"/>
      <c r="I457" s="485">
        <v>162.5</v>
      </c>
    </row>
    <row r="458" spans="1:9" x14ac:dyDescent="0.35">
      <c r="A458" s="480">
        <v>450</v>
      </c>
      <c r="B458" s="481" t="s">
        <v>565</v>
      </c>
      <c r="C458" s="482" t="s">
        <v>1472</v>
      </c>
      <c r="D458" s="483" t="s">
        <v>1473</v>
      </c>
      <c r="E458" s="484" t="s">
        <v>568</v>
      </c>
      <c r="F458" s="485">
        <v>162.5</v>
      </c>
      <c r="G458" s="485">
        <v>162.5</v>
      </c>
      <c r="H458" s="485"/>
      <c r="I458" s="485">
        <v>162.5</v>
      </c>
    </row>
    <row r="459" spans="1:9" x14ac:dyDescent="0.35">
      <c r="A459" s="480">
        <v>451</v>
      </c>
      <c r="B459" s="481" t="s">
        <v>565</v>
      </c>
      <c r="C459" s="482" t="s">
        <v>1474</v>
      </c>
      <c r="D459" s="483" t="s">
        <v>1475</v>
      </c>
      <c r="E459" s="484" t="s">
        <v>568</v>
      </c>
      <c r="F459" s="485">
        <v>162.5</v>
      </c>
      <c r="G459" s="485">
        <v>162.5</v>
      </c>
      <c r="H459" s="485"/>
      <c r="I459" s="485">
        <v>162.5</v>
      </c>
    </row>
    <row r="460" spans="1:9" x14ac:dyDescent="0.35">
      <c r="A460" s="480">
        <v>452</v>
      </c>
      <c r="B460" s="481" t="s">
        <v>565</v>
      </c>
      <c r="C460" s="482" t="s">
        <v>1476</v>
      </c>
      <c r="D460" s="483" t="s">
        <v>1477</v>
      </c>
      <c r="E460" s="484" t="s">
        <v>568</v>
      </c>
      <c r="F460" s="485">
        <v>162.5</v>
      </c>
      <c r="G460" s="485">
        <v>162.5</v>
      </c>
      <c r="H460" s="485"/>
      <c r="I460" s="485">
        <v>162.5</v>
      </c>
    </row>
    <row r="461" spans="1:9" x14ac:dyDescent="0.35">
      <c r="A461" s="480">
        <v>453</v>
      </c>
      <c r="B461" s="481" t="s">
        <v>565</v>
      </c>
      <c r="C461" s="482" t="s">
        <v>1478</v>
      </c>
      <c r="D461" s="483" t="s">
        <v>1479</v>
      </c>
      <c r="E461" s="484" t="s">
        <v>568</v>
      </c>
      <c r="F461" s="485">
        <v>162.5</v>
      </c>
      <c r="G461" s="485">
        <v>162.5</v>
      </c>
      <c r="H461" s="485"/>
      <c r="I461" s="485">
        <v>162.5</v>
      </c>
    </row>
    <row r="462" spans="1:9" x14ac:dyDescent="0.35">
      <c r="A462" s="480">
        <v>454</v>
      </c>
      <c r="B462" s="481" t="s">
        <v>565</v>
      </c>
      <c r="C462" s="482" t="s">
        <v>1480</v>
      </c>
      <c r="D462" s="483" t="s">
        <v>1481</v>
      </c>
      <c r="E462" s="484" t="s">
        <v>568</v>
      </c>
      <c r="F462" s="485">
        <v>125</v>
      </c>
      <c r="G462" s="485">
        <v>125</v>
      </c>
      <c r="H462" s="485"/>
      <c r="I462" s="485">
        <v>125</v>
      </c>
    </row>
    <row r="463" spans="1:9" x14ac:dyDescent="0.35">
      <c r="A463" s="480">
        <v>455</v>
      </c>
      <c r="B463" s="481" t="s">
        <v>565</v>
      </c>
      <c r="C463" s="482" t="s">
        <v>1482</v>
      </c>
      <c r="D463" s="483" t="s">
        <v>1483</v>
      </c>
      <c r="E463" s="484" t="s">
        <v>568</v>
      </c>
      <c r="F463" s="485">
        <v>102</v>
      </c>
      <c r="G463" s="485">
        <v>102</v>
      </c>
      <c r="H463" s="485"/>
      <c r="I463" s="485">
        <v>102</v>
      </c>
    </row>
    <row r="464" spans="1:9" x14ac:dyDescent="0.35">
      <c r="A464" s="480">
        <v>456</v>
      </c>
      <c r="B464" s="481" t="s">
        <v>565</v>
      </c>
      <c r="C464" s="482" t="s">
        <v>1484</v>
      </c>
      <c r="D464" s="483" t="s">
        <v>1485</v>
      </c>
      <c r="E464" s="484" t="s">
        <v>568</v>
      </c>
      <c r="F464" s="485">
        <v>125</v>
      </c>
      <c r="G464" s="485">
        <v>125</v>
      </c>
      <c r="H464" s="485"/>
      <c r="I464" s="485">
        <v>125</v>
      </c>
    </row>
    <row r="465" spans="1:9" x14ac:dyDescent="0.35">
      <c r="A465" s="480">
        <v>457</v>
      </c>
      <c r="B465" s="481" t="s">
        <v>565</v>
      </c>
      <c r="C465" s="482" t="s">
        <v>1486</v>
      </c>
      <c r="D465" s="483" t="s">
        <v>1487</v>
      </c>
      <c r="E465" s="484" t="s">
        <v>568</v>
      </c>
      <c r="F465" s="485">
        <v>162.5</v>
      </c>
      <c r="G465" s="485">
        <v>162.5</v>
      </c>
      <c r="H465" s="485"/>
      <c r="I465" s="485">
        <v>162.5</v>
      </c>
    </row>
    <row r="466" spans="1:9" x14ac:dyDescent="0.35">
      <c r="A466" s="480">
        <v>458</v>
      </c>
      <c r="B466" s="481" t="s">
        <v>565</v>
      </c>
      <c r="C466" s="482" t="s">
        <v>1488</v>
      </c>
      <c r="D466" s="483" t="s">
        <v>1489</v>
      </c>
      <c r="E466" s="484" t="s">
        <v>568</v>
      </c>
      <c r="F466" s="485">
        <v>162.5</v>
      </c>
      <c r="G466" s="485">
        <v>162.5</v>
      </c>
      <c r="H466" s="485"/>
      <c r="I466" s="485">
        <v>162.5</v>
      </c>
    </row>
    <row r="467" spans="1:9" x14ac:dyDescent="0.35">
      <c r="A467" s="480">
        <v>459</v>
      </c>
      <c r="B467" s="481" t="s">
        <v>565</v>
      </c>
      <c r="C467" s="482" t="s">
        <v>1490</v>
      </c>
      <c r="D467" s="483" t="s">
        <v>1491</v>
      </c>
      <c r="E467" s="484" t="s">
        <v>568</v>
      </c>
      <c r="F467" s="485">
        <v>162.5</v>
      </c>
      <c r="G467" s="485">
        <v>162.5</v>
      </c>
      <c r="H467" s="485"/>
      <c r="I467" s="485">
        <v>162.5</v>
      </c>
    </row>
    <row r="468" spans="1:9" x14ac:dyDescent="0.35">
      <c r="A468" s="480">
        <v>460</v>
      </c>
      <c r="B468" s="481" t="s">
        <v>565</v>
      </c>
      <c r="C468" s="482" t="s">
        <v>1492</v>
      </c>
      <c r="D468" s="483" t="s">
        <v>1493</v>
      </c>
      <c r="E468" s="484" t="s">
        <v>568</v>
      </c>
      <c r="F468" s="485">
        <v>162.5</v>
      </c>
      <c r="G468" s="485">
        <v>162.5</v>
      </c>
      <c r="H468" s="485"/>
      <c r="I468" s="485">
        <v>162.5</v>
      </c>
    </row>
    <row r="469" spans="1:9" x14ac:dyDescent="0.35">
      <c r="A469" s="480">
        <v>461</v>
      </c>
      <c r="B469" s="481" t="s">
        <v>565</v>
      </c>
      <c r="C469" s="482" t="s">
        <v>1494</v>
      </c>
      <c r="D469" s="483" t="s">
        <v>1495</v>
      </c>
      <c r="E469" s="484" t="s">
        <v>568</v>
      </c>
      <c r="F469" s="485">
        <v>162.5</v>
      </c>
      <c r="G469" s="485">
        <v>162.5</v>
      </c>
      <c r="H469" s="485"/>
      <c r="I469" s="485">
        <v>162.5</v>
      </c>
    </row>
    <row r="470" spans="1:9" x14ac:dyDescent="0.35">
      <c r="A470" s="480">
        <v>462</v>
      </c>
      <c r="B470" s="481" t="s">
        <v>565</v>
      </c>
      <c r="C470" s="482" t="s">
        <v>1496</v>
      </c>
      <c r="D470" s="483" t="s">
        <v>1497</v>
      </c>
      <c r="E470" s="484" t="s">
        <v>568</v>
      </c>
      <c r="F470" s="485">
        <v>162.5</v>
      </c>
      <c r="G470" s="485">
        <v>162.5</v>
      </c>
      <c r="H470" s="485"/>
      <c r="I470" s="485">
        <v>162.5</v>
      </c>
    </row>
    <row r="471" spans="1:9" x14ac:dyDescent="0.35">
      <c r="A471" s="480">
        <v>463</v>
      </c>
      <c r="B471" s="481" t="s">
        <v>565</v>
      </c>
      <c r="C471" s="482" t="s">
        <v>1498</v>
      </c>
      <c r="D471" s="483" t="s">
        <v>1499</v>
      </c>
      <c r="E471" s="484" t="s">
        <v>568</v>
      </c>
      <c r="F471" s="485">
        <v>100</v>
      </c>
      <c r="G471" s="485">
        <v>100</v>
      </c>
      <c r="H471" s="485"/>
      <c r="I471" s="485">
        <v>100</v>
      </c>
    </row>
    <row r="472" spans="1:9" x14ac:dyDescent="0.35">
      <c r="A472" s="480">
        <v>464</v>
      </c>
      <c r="B472" s="481" t="s">
        <v>565</v>
      </c>
      <c r="C472" s="482" t="s">
        <v>1500</v>
      </c>
      <c r="D472" s="483" t="s">
        <v>1501</v>
      </c>
      <c r="E472" s="484" t="s">
        <v>568</v>
      </c>
      <c r="F472" s="485">
        <v>100</v>
      </c>
      <c r="G472" s="485">
        <v>100</v>
      </c>
      <c r="H472" s="485"/>
      <c r="I472" s="485">
        <v>100</v>
      </c>
    </row>
    <row r="473" spans="1:9" x14ac:dyDescent="0.35">
      <c r="A473" s="480">
        <v>465</v>
      </c>
      <c r="B473" s="481" t="s">
        <v>565</v>
      </c>
      <c r="C473" s="482" t="s">
        <v>1502</v>
      </c>
      <c r="D473" s="483" t="s">
        <v>1503</v>
      </c>
      <c r="E473" s="484" t="s">
        <v>568</v>
      </c>
      <c r="F473" s="485">
        <v>100</v>
      </c>
      <c r="G473" s="485">
        <v>100</v>
      </c>
      <c r="H473" s="485"/>
      <c r="I473" s="485">
        <v>100</v>
      </c>
    </row>
    <row r="474" spans="1:9" x14ac:dyDescent="0.35">
      <c r="A474" s="480">
        <v>466</v>
      </c>
      <c r="B474" s="481" t="s">
        <v>565</v>
      </c>
      <c r="C474" s="482" t="s">
        <v>1504</v>
      </c>
      <c r="D474" s="483" t="s">
        <v>1505</v>
      </c>
      <c r="E474" s="484" t="s">
        <v>568</v>
      </c>
      <c r="F474" s="485">
        <v>125</v>
      </c>
      <c r="G474" s="485">
        <v>125</v>
      </c>
      <c r="H474" s="485"/>
      <c r="I474" s="485">
        <v>125</v>
      </c>
    </row>
    <row r="475" spans="1:9" x14ac:dyDescent="0.35">
      <c r="A475" s="480">
        <v>467</v>
      </c>
      <c r="B475" s="481" t="s">
        <v>565</v>
      </c>
      <c r="C475" s="482" t="s">
        <v>1506</v>
      </c>
      <c r="D475" s="483" t="s">
        <v>1507</v>
      </c>
      <c r="E475" s="484" t="s">
        <v>568</v>
      </c>
      <c r="F475" s="485">
        <v>100</v>
      </c>
      <c r="G475" s="485">
        <v>100</v>
      </c>
      <c r="H475" s="485"/>
      <c r="I475" s="485">
        <v>100</v>
      </c>
    </row>
    <row r="476" spans="1:9" x14ac:dyDescent="0.35">
      <c r="A476" s="480">
        <v>468</v>
      </c>
      <c r="B476" s="481" t="s">
        <v>565</v>
      </c>
      <c r="C476" s="482" t="s">
        <v>1508</v>
      </c>
      <c r="D476" s="483" t="s">
        <v>1509</v>
      </c>
      <c r="E476" s="484" t="s">
        <v>568</v>
      </c>
      <c r="F476" s="485">
        <v>100</v>
      </c>
      <c r="G476" s="485">
        <v>100</v>
      </c>
      <c r="H476" s="485"/>
      <c r="I476" s="485">
        <v>100</v>
      </c>
    </row>
    <row r="477" spans="1:9" x14ac:dyDescent="0.35">
      <c r="A477" s="480">
        <v>469</v>
      </c>
      <c r="B477" s="481" t="s">
        <v>565</v>
      </c>
      <c r="C477" s="482" t="s">
        <v>1510</v>
      </c>
      <c r="D477" s="483" t="s">
        <v>1511</v>
      </c>
      <c r="E477" s="484" t="s">
        <v>568</v>
      </c>
      <c r="F477" s="485">
        <v>100</v>
      </c>
      <c r="G477" s="485">
        <v>100</v>
      </c>
      <c r="H477" s="485"/>
      <c r="I477" s="485">
        <v>100</v>
      </c>
    </row>
    <row r="478" spans="1:9" x14ac:dyDescent="0.35">
      <c r="A478" s="480">
        <v>470</v>
      </c>
      <c r="B478" s="481" t="s">
        <v>565</v>
      </c>
      <c r="C478" s="482" t="s">
        <v>1512</v>
      </c>
      <c r="D478" s="483" t="s">
        <v>1513</v>
      </c>
      <c r="E478" s="484" t="s">
        <v>568</v>
      </c>
      <c r="F478" s="485">
        <v>100</v>
      </c>
      <c r="G478" s="485">
        <v>100</v>
      </c>
      <c r="H478" s="485"/>
      <c r="I478" s="485">
        <v>100</v>
      </c>
    </row>
    <row r="479" spans="1:9" x14ac:dyDescent="0.35">
      <c r="A479" s="480">
        <v>471</v>
      </c>
      <c r="B479" s="481" t="s">
        <v>565</v>
      </c>
      <c r="C479" s="482" t="s">
        <v>1514</v>
      </c>
      <c r="D479" s="483" t="s">
        <v>1515</v>
      </c>
      <c r="E479" s="484" t="s">
        <v>568</v>
      </c>
      <c r="F479" s="485">
        <v>125</v>
      </c>
      <c r="G479" s="485">
        <v>125</v>
      </c>
      <c r="H479" s="485"/>
      <c r="I479" s="485">
        <v>125</v>
      </c>
    </row>
    <row r="480" spans="1:9" x14ac:dyDescent="0.35">
      <c r="A480" s="480">
        <v>472</v>
      </c>
      <c r="B480" s="481" t="s">
        <v>565</v>
      </c>
      <c r="C480" s="482" t="s">
        <v>1516</v>
      </c>
      <c r="D480" s="483" t="s">
        <v>1517</v>
      </c>
      <c r="E480" s="484" t="s">
        <v>568</v>
      </c>
      <c r="F480" s="485">
        <v>125</v>
      </c>
      <c r="G480" s="485">
        <v>125</v>
      </c>
      <c r="H480" s="485"/>
      <c r="I480" s="485">
        <v>125</v>
      </c>
    </row>
    <row r="481" spans="1:9" x14ac:dyDescent="0.35">
      <c r="A481" s="480">
        <v>473</v>
      </c>
      <c r="B481" s="481" t="s">
        <v>1518</v>
      </c>
      <c r="C481" s="482" t="s">
        <v>1519</v>
      </c>
      <c r="D481" s="483" t="s">
        <v>1520</v>
      </c>
      <c r="E481" s="484" t="s">
        <v>1521</v>
      </c>
      <c r="F481" s="485">
        <v>583.45000000000005</v>
      </c>
      <c r="G481" s="485">
        <v>583.45000000000005</v>
      </c>
      <c r="H481" s="485"/>
      <c r="I481" s="485">
        <v>583.45000000000005</v>
      </c>
    </row>
    <row r="482" spans="1:9" ht="31.5" x14ac:dyDescent="0.35">
      <c r="A482" s="480">
        <v>474</v>
      </c>
      <c r="B482" s="481" t="s">
        <v>1522</v>
      </c>
      <c r="C482" s="482" t="s">
        <v>1523</v>
      </c>
      <c r="D482" s="483"/>
      <c r="E482" s="484" t="s">
        <v>1524</v>
      </c>
      <c r="F482" s="485">
        <v>41471.64</v>
      </c>
      <c r="G482" s="485">
        <v>41471.64</v>
      </c>
      <c r="H482" s="485"/>
      <c r="I482" s="485">
        <v>41471.64</v>
      </c>
    </row>
    <row r="483" spans="1:9" x14ac:dyDescent="0.35">
      <c r="A483" s="480">
        <v>475</v>
      </c>
      <c r="B483" s="481" t="s">
        <v>1525</v>
      </c>
      <c r="C483" s="482" t="s">
        <v>1526</v>
      </c>
      <c r="D483" s="483" t="s">
        <v>1527</v>
      </c>
      <c r="E483" s="484" t="s">
        <v>1528</v>
      </c>
      <c r="F483" s="485">
        <v>3093.39</v>
      </c>
      <c r="G483" s="485">
        <v>3093.39</v>
      </c>
      <c r="H483" s="485"/>
      <c r="I483" s="485">
        <v>3093.39</v>
      </c>
    </row>
    <row r="484" spans="1:9" ht="31.5" x14ac:dyDescent="0.35">
      <c r="A484" s="480">
        <v>476</v>
      </c>
      <c r="B484" s="481" t="s">
        <v>1529</v>
      </c>
      <c r="C484" s="482" t="s">
        <v>1530</v>
      </c>
      <c r="D484" s="483" t="s">
        <v>1531</v>
      </c>
      <c r="E484" s="484" t="s">
        <v>1532</v>
      </c>
      <c r="F484" s="485">
        <v>375</v>
      </c>
      <c r="G484" s="485">
        <v>375</v>
      </c>
      <c r="H484" s="485"/>
      <c r="I484" s="485">
        <v>375</v>
      </c>
    </row>
    <row r="485" spans="1:9" x14ac:dyDescent="0.35">
      <c r="A485" s="480">
        <v>477</v>
      </c>
      <c r="B485" s="481" t="s">
        <v>1533</v>
      </c>
      <c r="C485" s="487" t="s">
        <v>1534</v>
      </c>
      <c r="D485" s="487" t="s">
        <v>1535</v>
      </c>
      <c r="E485" s="487" t="s">
        <v>1536</v>
      </c>
      <c r="F485" s="488">
        <v>4983.87</v>
      </c>
      <c r="G485" s="488">
        <v>4983.87</v>
      </c>
      <c r="H485" s="488"/>
      <c r="I485" s="488">
        <v>4983.87</v>
      </c>
    </row>
    <row r="486" spans="1:9" ht="31.5" x14ac:dyDescent="0.35">
      <c r="A486" s="480">
        <v>478</v>
      </c>
      <c r="B486" s="481" t="s">
        <v>1537</v>
      </c>
      <c r="C486" s="487" t="s">
        <v>1538</v>
      </c>
      <c r="D486" s="487" t="s">
        <v>1539</v>
      </c>
      <c r="E486" s="487" t="s">
        <v>1540</v>
      </c>
      <c r="F486" s="488">
        <v>579.1</v>
      </c>
      <c r="G486" s="488">
        <v>579.1</v>
      </c>
      <c r="H486" s="488"/>
      <c r="I486" s="488">
        <v>579.1</v>
      </c>
    </row>
    <row r="487" spans="1:9" ht="31.5" x14ac:dyDescent="0.35">
      <c r="A487" s="480">
        <v>479</v>
      </c>
      <c r="B487" s="489" t="s">
        <v>1541</v>
      </c>
      <c r="C487" s="490" t="s">
        <v>1542</v>
      </c>
      <c r="D487" s="491" t="s">
        <v>1543</v>
      </c>
      <c r="E487" s="492" t="s">
        <v>1544</v>
      </c>
      <c r="F487" s="493">
        <v>3098.19</v>
      </c>
      <c r="G487" s="493">
        <v>3098.19</v>
      </c>
      <c r="H487" s="493"/>
      <c r="I487" s="493">
        <v>3098.19</v>
      </c>
    </row>
    <row r="488" spans="1:9" x14ac:dyDescent="0.35">
      <c r="A488" s="480">
        <v>480</v>
      </c>
      <c r="B488" s="489" t="s">
        <v>1545</v>
      </c>
      <c r="C488" s="490" t="s">
        <v>1546</v>
      </c>
      <c r="D488" s="491" t="s">
        <v>1547</v>
      </c>
      <c r="E488" s="492" t="s">
        <v>1548</v>
      </c>
      <c r="F488" s="494">
        <v>266.67</v>
      </c>
      <c r="G488" s="494">
        <v>266.67</v>
      </c>
      <c r="H488" s="494"/>
      <c r="I488" s="494">
        <v>266.67</v>
      </c>
    </row>
    <row r="489" spans="1:9" x14ac:dyDescent="0.35">
      <c r="A489" s="480"/>
      <c r="B489" s="495"/>
      <c r="C489" s="496" t="s">
        <v>1549</v>
      </c>
      <c r="D489" s="496"/>
      <c r="E489" s="492"/>
      <c r="F489" s="497">
        <v>119742.81</v>
      </c>
      <c r="G489" s="497">
        <v>119742.81</v>
      </c>
      <c r="H489" s="497">
        <f>SUM(H9:H487)</f>
        <v>0</v>
      </c>
      <c r="I489" s="497">
        <v>119742.81</v>
      </c>
    </row>
    <row r="490" spans="1:9" x14ac:dyDescent="0.35">
      <c r="A490" s="25"/>
      <c r="B490" s="25"/>
      <c r="C490" s="25"/>
      <c r="D490" s="25"/>
      <c r="E490" s="25"/>
      <c r="F490" s="25"/>
      <c r="G490" s="25"/>
      <c r="H490" s="25"/>
      <c r="I490" s="25"/>
    </row>
    <row r="491" spans="1:9" x14ac:dyDescent="0.35">
      <c r="A491" s="498" t="s">
        <v>93</v>
      </c>
      <c r="B491" s="25"/>
      <c r="C491" s="25"/>
      <c r="D491" s="104"/>
      <c r="E491" s="25"/>
      <c r="F491" s="25"/>
      <c r="G491" s="25"/>
      <c r="H491" s="25"/>
      <c r="I491" s="25"/>
    </row>
    <row r="492" spans="1:9" x14ac:dyDescent="0.35">
      <c r="A492" s="25"/>
      <c r="B492" s="499"/>
      <c r="C492" s="25"/>
      <c r="D492" s="500"/>
      <c r="E492" s="499"/>
      <c r="F492" s="501"/>
      <c r="G492" s="500"/>
      <c r="H492" s="500"/>
      <c r="I492" s="25"/>
    </row>
    <row r="493" spans="1:9" x14ac:dyDescent="0.35">
      <c r="A493" s="25"/>
      <c r="B493" s="502" t="s">
        <v>1550</v>
      </c>
      <c r="C493" s="25"/>
      <c r="D493" s="500"/>
      <c r="E493" s="105" t="s">
        <v>253</v>
      </c>
      <c r="F493" s="500"/>
      <c r="G493" s="500"/>
      <c r="H493" s="500"/>
      <c r="I493" s="25"/>
    </row>
    <row r="494" spans="1:9" x14ac:dyDescent="0.35">
      <c r="A494" s="25"/>
      <c r="B494" s="503" t="s">
        <v>123</v>
      </c>
      <c r="C494" s="25"/>
      <c r="D494" s="500"/>
      <c r="E494" s="25" t="s">
        <v>249</v>
      </c>
      <c r="F494" s="500"/>
      <c r="G494" s="500"/>
      <c r="H494" s="500"/>
      <c r="I494" s="25"/>
    </row>
    <row r="495" spans="1:9" x14ac:dyDescent="0.35">
      <c r="A495" s="25"/>
      <c r="B495" s="503"/>
      <c r="C495" s="500"/>
      <c r="D495" s="500"/>
      <c r="E495" s="500"/>
      <c r="F495" s="500"/>
      <c r="G495" s="500"/>
      <c r="H495" s="500"/>
      <c r="I495" s="25"/>
    </row>
  </sheetData>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485:B489"/>
  </dataValidations>
  <printOptions gridLines="1"/>
  <pageMargins left="0.7" right="0.7" top="0.75" bottom="0.75" header="0.3" footer="0.3"/>
  <pageSetup scale="58" fitToHeight="0" orientation="landscape" r:id="rId1"/>
  <rowBreaks count="1" manualBreakCount="1">
    <brk id="444"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43"/>
  <sheetViews>
    <sheetView showGridLines="0" tabSelected="1" view="pageBreakPreview" zoomScale="80" zoomScaleSheetLayoutView="80" workbookViewId="0">
      <selection activeCell="L20" sqref="L20"/>
    </sheetView>
  </sheetViews>
  <sheetFormatPr defaultColWidth="9.140625" defaultRowHeight="12.75" x14ac:dyDescent="0.2"/>
  <cols>
    <col min="1" max="1" width="2.7109375" style="276" customWidth="1"/>
    <col min="2" max="2" width="11" style="276" customWidth="1"/>
    <col min="3" max="3" width="23.42578125" style="276" customWidth="1"/>
    <col min="4" max="4" width="13.28515625" style="276" customWidth="1"/>
    <col min="5" max="5" width="10.28515625" style="276" customWidth="1"/>
    <col min="6" max="6" width="11.5703125" style="276" customWidth="1"/>
    <col min="7" max="7" width="12.28515625" style="276" customWidth="1"/>
    <col min="8" max="8" width="16.85546875" style="276" customWidth="1"/>
    <col min="9" max="9" width="17.5703125" style="276" customWidth="1"/>
    <col min="10" max="11" width="12.42578125" style="276" customWidth="1"/>
    <col min="12" max="12" width="24.85546875" style="276" customWidth="1"/>
    <col min="13" max="13" width="18.5703125" style="276" customWidth="1"/>
    <col min="14" max="14" width="0.85546875" style="276" customWidth="1"/>
    <col min="15" max="16384" width="9.140625" style="276"/>
  </cols>
  <sheetData>
    <row r="1" spans="1:15" ht="15.75" x14ac:dyDescent="0.2">
      <c r="A1" s="567" t="s">
        <v>472</v>
      </c>
      <c r="B1" s="567"/>
      <c r="C1" s="567"/>
      <c r="D1" s="567"/>
      <c r="E1" s="567"/>
      <c r="F1" s="567"/>
      <c r="G1" s="567"/>
      <c r="H1" s="275"/>
      <c r="I1" s="274"/>
      <c r="J1" s="197"/>
      <c r="K1" s="197"/>
      <c r="L1" s="268"/>
      <c r="M1" s="521" t="s">
        <v>94</v>
      </c>
      <c r="N1" s="521"/>
      <c r="O1" s="521"/>
    </row>
    <row r="2" spans="1:15" ht="15.75" x14ac:dyDescent="0.2">
      <c r="A2" s="274" t="s">
        <v>292</v>
      </c>
      <c r="B2" s="275"/>
      <c r="C2" s="275"/>
      <c r="D2" s="277"/>
      <c r="E2" s="277"/>
      <c r="F2" s="277"/>
      <c r="G2" s="277"/>
      <c r="H2" s="277"/>
      <c r="I2" s="275"/>
      <c r="J2" s="275"/>
      <c r="K2" s="275"/>
      <c r="L2" s="275"/>
      <c r="M2" s="521"/>
      <c r="N2" s="521"/>
      <c r="O2" s="521"/>
    </row>
    <row r="3" spans="1:15" x14ac:dyDescent="0.2">
      <c r="A3" s="274"/>
      <c r="B3" s="275"/>
      <c r="C3" s="275"/>
      <c r="D3" s="277"/>
      <c r="E3" s="277"/>
      <c r="F3" s="277"/>
      <c r="G3" s="277"/>
      <c r="H3" s="277"/>
      <c r="I3" s="275"/>
      <c r="J3" s="275"/>
      <c r="K3" s="275"/>
      <c r="L3" s="275"/>
      <c r="M3" s="275"/>
      <c r="N3" s="274"/>
    </row>
    <row r="4" spans="1:15" ht="15.75" x14ac:dyDescent="0.35">
      <c r="A4" s="107" t="s">
        <v>254</v>
      </c>
      <c r="B4" s="275"/>
      <c r="C4" s="275"/>
      <c r="D4" s="278"/>
      <c r="E4" s="279"/>
      <c r="F4" s="278"/>
      <c r="G4" s="277"/>
      <c r="H4" s="277"/>
      <c r="I4" s="277"/>
      <c r="J4" s="277"/>
      <c r="K4" s="277"/>
      <c r="L4" s="275"/>
      <c r="M4" s="277"/>
      <c r="N4" s="274"/>
    </row>
    <row r="5" spans="1:15" x14ac:dyDescent="0.2">
      <c r="A5" s="280" t="str">
        <f>'ფორმა N1'!D4</f>
        <v>მპგ თავიუფალი დემოკრატები</v>
      </c>
      <c r="B5" s="280"/>
      <c r="C5" s="280"/>
      <c r="D5" s="280"/>
      <c r="E5" s="281"/>
      <c r="F5" s="281"/>
      <c r="G5" s="281"/>
      <c r="H5" s="281"/>
      <c r="I5" s="281"/>
      <c r="J5" s="281"/>
      <c r="K5" s="281"/>
      <c r="L5" s="281"/>
      <c r="M5" s="281"/>
      <c r="N5" s="274"/>
    </row>
    <row r="6" spans="1:15" ht="13.5" thickBot="1" x14ac:dyDescent="0.25">
      <c r="A6" s="282"/>
      <c r="B6" s="282"/>
      <c r="C6" s="282"/>
      <c r="D6" s="282"/>
      <c r="E6" s="282"/>
      <c r="F6" s="282"/>
      <c r="G6" s="282"/>
      <c r="H6" s="282"/>
      <c r="I6" s="282"/>
      <c r="J6" s="282"/>
      <c r="K6" s="282"/>
      <c r="L6" s="282"/>
      <c r="M6" s="282"/>
      <c r="N6" s="274"/>
    </row>
    <row r="7" spans="1:15" ht="51" x14ac:dyDescent="0.2">
      <c r="A7" s="255" t="s">
        <v>64</v>
      </c>
      <c r="B7" s="155" t="s">
        <v>365</v>
      </c>
      <c r="C7" s="155" t="s">
        <v>366</v>
      </c>
      <c r="D7" s="156" t="s">
        <v>367</v>
      </c>
      <c r="E7" s="156" t="s">
        <v>255</v>
      </c>
      <c r="F7" s="156" t="s">
        <v>457</v>
      </c>
      <c r="G7" s="156" t="s">
        <v>458</v>
      </c>
      <c r="H7" s="155" t="s">
        <v>368</v>
      </c>
      <c r="I7" s="155" t="s">
        <v>369</v>
      </c>
      <c r="J7" s="155" t="s">
        <v>459</v>
      </c>
      <c r="K7" s="156" t="s">
        <v>460</v>
      </c>
      <c r="L7" s="156" t="s">
        <v>490</v>
      </c>
      <c r="M7" s="156" t="s">
        <v>364</v>
      </c>
      <c r="N7" s="274"/>
    </row>
    <row r="8" spans="1:15" x14ac:dyDescent="0.2">
      <c r="A8" s="154">
        <v>1</v>
      </c>
      <c r="B8" s="155">
        <v>2</v>
      </c>
      <c r="C8" s="155">
        <v>3</v>
      </c>
      <c r="D8" s="156">
        <v>4</v>
      </c>
      <c r="E8" s="156">
        <v>5</v>
      </c>
      <c r="F8" s="156">
        <v>6</v>
      </c>
      <c r="G8" s="156">
        <v>7</v>
      </c>
      <c r="H8" s="156">
        <v>8</v>
      </c>
      <c r="I8" s="156">
        <v>9</v>
      </c>
      <c r="J8" s="156">
        <v>10</v>
      </c>
      <c r="K8" s="156">
        <v>11</v>
      </c>
      <c r="L8" s="156">
        <v>12</v>
      </c>
      <c r="M8" s="156">
        <v>13</v>
      </c>
      <c r="N8" s="274"/>
    </row>
    <row r="9" spans="1:15" ht="18" x14ac:dyDescent="0.4">
      <c r="A9" s="283">
        <v>1</v>
      </c>
      <c r="B9" s="284"/>
      <c r="C9" s="285"/>
      <c r="D9" s="283"/>
      <c r="E9" s="283"/>
      <c r="F9" s="283"/>
      <c r="G9" s="283"/>
      <c r="H9" s="283"/>
      <c r="I9" s="283"/>
      <c r="J9" s="283"/>
      <c r="K9" s="283"/>
      <c r="L9" s="283"/>
      <c r="M9" s="286" t="str">
        <f t="shared" ref="M9:M33" si="0">IF(ISBLANK(B9),"",$M$2)</f>
        <v/>
      </c>
      <c r="N9" s="274"/>
    </row>
    <row r="10" spans="1:15" ht="18" x14ac:dyDescent="0.4">
      <c r="A10" s="283">
        <v>2</v>
      </c>
      <c r="B10" s="284"/>
      <c r="C10" s="285"/>
      <c r="D10" s="283"/>
      <c r="E10" s="283"/>
      <c r="F10" s="283"/>
      <c r="G10" s="283"/>
      <c r="H10" s="283"/>
      <c r="I10" s="283"/>
      <c r="J10" s="283"/>
      <c r="K10" s="283"/>
      <c r="L10" s="283"/>
      <c r="M10" s="286" t="str">
        <f t="shared" si="0"/>
        <v/>
      </c>
      <c r="N10" s="274"/>
    </row>
    <row r="11" spans="1:15" ht="18" x14ac:dyDescent="0.4">
      <c r="A11" s="283">
        <v>3</v>
      </c>
      <c r="B11" s="284"/>
      <c r="C11" s="285"/>
      <c r="D11" s="283"/>
      <c r="E11" s="283"/>
      <c r="F11" s="283"/>
      <c r="G11" s="283"/>
      <c r="H11" s="283"/>
      <c r="I11" s="283"/>
      <c r="J11" s="283"/>
      <c r="K11" s="283"/>
      <c r="L11" s="283"/>
      <c r="M11" s="286" t="str">
        <f t="shared" si="0"/>
        <v/>
      </c>
      <c r="N11" s="274"/>
    </row>
    <row r="12" spans="1:15" ht="18" x14ac:dyDescent="0.4">
      <c r="A12" s="283">
        <v>4</v>
      </c>
      <c r="B12" s="284"/>
      <c r="C12" s="285"/>
      <c r="D12" s="283"/>
      <c r="E12" s="283"/>
      <c r="F12" s="283"/>
      <c r="G12" s="283"/>
      <c r="H12" s="283"/>
      <c r="I12" s="283"/>
      <c r="J12" s="283"/>
      <c r="K12" s="283"/>
      <c r="L12" s="283"/>
      <c r="M12" s="286" t="str">
        <f t="shared" si="0"/>
        <v/>
      </c>
      <c r="N12" s="274"/>
    </row>
    <row r="13" spans="1:15" ht="18" x14ac:dyDescent="0.4">
      <c r="A13" s="283">
        <v>5</v>
      </c>
      <c r="B13" s="284"/>
      <c r="C13" s="285"/>
      <c r="D13" s="283"/>
      <c r="E13" s="283"/>
      <c r="F13" s="283"/>
      <c r="G13" s="283"/>
      <c r="H13" s="283"/>
      <c r="I13" s="283"/>
      <c r="J13" s="283"/>
      <c r="K13" s="283"/>
      <c r="L13" s="283"/>
      <c r="M13" s="286" t="str">
        <f t="shared" si="0"/>
        <v/>
      </c>
      <c r="N13" s="274"/>
    </row>
    <row r="14" spans="1:15" ht="18" x14ac:dyDescent="0.4">
      <c r="A14" s="283">
        <v>6</v>
      </c>
      <c r="B14" s="284"/>
      <c r="C14" s="285"/>
      <c r="D14" s="283"/>
      <c r="E14" s="283"/>
      <c r="F14" s="283"/>
      <c r="G14" s="283"/>
      <c r="H14" s="283"/>
      <c r="I14" s="283"/>
      <c r="J14" s="283"/>
      <c r="K14" s="283"/>
      <c r="L14" s="283"/>
      <c r="M14" s="286" t="str">
        <f t="shared" si="0"/>
        <v/>
      </c>
      <c r="N14" s="274"/>
    </row>
    <row r="15" spans="1:15" ht="18" x14ac:dyDescent="0.4">
      <c r="A15" s="283">
        <v>7</v>
      </c>
      <c r="B15" s="284"/>
      <c r="C15" s="285"/>
      <c r="D15" s="283"/>
      <c r="E15" s="283"/>
      <c r="F15" s="283"/>
      <c r="G15" s="283"/>
      <c r="H15" s="283"/>
      <c r="I15" s="283"/>
      <c r="J15" s="283"/>
      <c r="K15" s="283"/>
      <c r="L15" s="283"/>
      <c r="M15" s="286" t="str">
        <f t="shared" si="0"/>
        <v/>
      </c>
      <c r="N15" s="274"/>
    </row>
    <row r="16" spans="1:15" ht="18" x14ac:dyDescent="0.4">
      <c r="A16" s="283">
        <v>8</v>
      </c>
      <c r="B16" s="284"/>
      <c r="C16" s="285"/>
      <c r="D16" s="283"/>
      <c r="E16" s="283"/>
      <c r="F16" s="283"/>
      <c r="G16" s="283"/>
      <c r="H16" s="283"/>
      <c r="I16" s="283"/>
      <c r="J16" s="283"/>
      <c r="K16" s="283"/>
      <c r="L16" s="283"/>
      <c r="M16" s="286" t="str">
        <f t="shared" si="0"/>
        <v/>
      </c>
      <c r="N16" s="274"/>
    </row>
    <row r="17" spans="1:14" ht="18" x14ac:dyDescent="0.4">
      <c r="A17" s="283">
        <v>9</v>
      </c>
      <c r="B17" s="284"/>
      <c r="C17" s="285"/>
      <c r="D17" s="283"/>
      <c r="E17" s="283"/>
      <c r="F17" s="283"/>
      <c r="G17" s="283"/>
      <c r="H17" s="283"/>
      <c r="I17" s="283"/>
      <c r="J17" s="283"/>
      <c r="K17" s="283"/>
      <c r="L17" s="283"/>
      <c r="M17" s="286" t="str">
        <f t="shared" si="0"/>
        <v/>
      </c>
      <c r="N17" s="274"/>
    </row>
    <row r="18" spans="1:14" ht="18" x14ac:dyDescent="0.4">
      <c r="A18" s="283">
        <v>10</v>
      </c>
      <c r="B18" s="284"/>
      <c r="C18" s="285"/>
      <c r="D18" s="283"/>
      <c r="E18" s="283"/>
      <c r="F18" s="283"/>
      <c r="G18" s="283"/>
      <c r="H18" s="283"/>
      <c r="I18" s="283"/>
      <c r="J18" s="283"/>
      <c r="K18" s="283"/>
      <c r="L18" s="283"/>
      <c r="M18" s="286" t="str">
        <f t="shared" si="0"/>
        <v/>
      </c>
      <c r="N18" s="274"/>
    </row>
    <row r="19" spans="1:14" ht="18" x14ac:dyDescent="0.4">
      <c r="A19" s="283">
        <v>11</v>
      </c>
      <c r="B19" s="284"/>
      <c r="C19" s="285"/>
      <c r="D19" s="283"/>
      <c r="E19" s="283"/>
      <c r="F19" s="283"/>
      <c r="G19" s="283"/>
      <c r="H19" s="283"/>
      <c r="I19" s="283"/>
      <c r="J19" s="283"/>
      <c r="K19" s="283"/>
      <c r="L19" s="283"/>
      <c r="M19" s="286" t="str">
        <f t="shared" si="0"/>
        <v/>
      </c>
      <c r="N19" s="274"/>
    </row>
    <row r="20" spans="1:14" ht="18" x14ac:dyDescent="0.4">
      <c r="A20" s="283">
        <v>12</v>
      </c>
      <c r="B20" s="284"/>
      <c r="C20" s="285"/>
      <c r="D20" s="283"/>
      <c r="E20" s="283"/>
      <c r="F20" s="283"/>
      <c r="G20" s="283"/>
      <c r="H20" s="283"/>
      <c r="I20" s="283"/>
      <c r="J20" s="283"/>
      <c r="K20" s="283"/>
      <c r="L20" s="283"/>
      <c r="M20" s="286" t="str">
        <f t="shared" si="0"/>
        <v/>
      </c>
      <c r="N20" s="274"/>
    </row>
    <row r="21" spans="1:14" ht="18" x14ac:dyDescent="0.4">
      <c r="A21" s="283">
        <v>13</v>
      </c>
      <c r="B21" s="284"/>
      <c r="C21" s="285"/>
      <c r="D21" s="283"/>
      <c r="E21" s="283"/>
      <c r="F21" s="283"/>
      <c r="G21" s="283"/>
      <c r="H21" s="283"/>
      <c r="I21" s="283"/>
      <c r="J21" s="283"/>
      <c r="K21" s="283"/>
      <c r="L21" s="283"/>
      <c r="M21" s="286" t="str">
        <f t="shared" si="0"/>
        <v/>
      </c>
      <c r="N21" s="274"/>
    </row>
    <row r="22" spans="1:14" ht="18" x14ac:dyDescent="0.4">
      <c r="A22" s="283">
        <v>14</v>
      </c>
      <c r="B22" s="284"/>
      <c r="C22" s="285"/>
      <c r="D22" s="283"/>
      <c r="E22" s="283"/>
      <c r="F22" s="283"/>
      <c r="G22" s="283"/>
      <c r="H22" s="283"/>
      <c r="I22" s="283"/>
      <c r="J22" s="283"/>
      <c r="K22" s="283"/>
      <c r="L22" s="283"/>
      <c r="M22" s="286" t="str">
        <f t="shared" si="0"/>
        <v/>
      </c>
      <c r="N22" s="274"/>
    </row>
    <row r="23" spans="1:14" ht="18" x14ac:dyDescent="0.4">
      <c r="A23" s="283">
        <v>15</v>
      </c>
      <c r="B23" s="284"/>
      <c r="C23" s="285"/>
      <c r="D23" s="283"/>
      <c r="E23" s="283"/>
      <c r="F23" s="283"/>
      <c r="G23" s="283"/>
      <c r="H23" s="283"/>
      <c r="I23" s="283"/>
      <c r="J23" s="283"/>
      <c r="K23" s="283"/>
      <c r="L23" s="283"/>
      <c r="M23" s="286" t="str">
        <f t="shared" si="0"/>
        <v/>
      </c>
      <c r="N23" s="274"/>
    </row>
    <row r="24" spans="1:14" ht="18" x14ac:dyDescent="0.4">
      <c r="A24" s="283">
        <v>16</v>
      </c>
      <c r="B24" s="284"/>
      <c r="C24" s="285"/>
      <c r="D24" s="283"/>
      <c r="E24" s="283"/>
      <c r="F24" s="283"/>
      <c r="G24" s="283"/>
      <c r="H24" s="283"/>
      <c r="I24" s="283"/>
      <c r="J24" s="283"/>
      <c r="K24" s="283"/>
      <c r="L24" s="283"/>
      <c r="M24" s="286" t="str">
        <f t="shared" si="0"/>
        <v/>
      </c>
      <c r="N24" s="274"/>
    </row>
    <row r="25" spans="1:14" ht="18" x14ac:dyDescent="0.4">
      <c r="A25" s="283">
        <v>17</v>
      </c>
      <c r="B25" s="284"/>
      <c r="C25" s="285"/>
      <c r="D25" s="283"/>
      <c r="E25" s="283"/>
      <c r="F25" s="283"/>
      <c r="G25" s="283"/>
      <c r="H25" s="283"/>
      <c r="I25" s="283"/>
      <c r="J25" s="283"/>
      <c r="K25" s="283"/>
      <c r="L25" s="283"/>
      <c r="M25" s="286" t="str">
        <f t="shared" si="0"/>
        <v/>
      </c>
      <c r="N25" s="274"/>
    </row>
    <row r="26" spans="1:14" ht="18" x14ac:dyDescent="0.4">
      <c r="A26" s="283">
        <v>18</v>
      </c>
      <c r="B26" s="284"/>
      <c r="C26" s="285"/>
      <c r="D26" s="283"/>
      <c r="E26" s="283"/>
      <c r="F26" s="283"/>
      <c r="G26" s="283"/>
      <c r="H26" s="283"/>
      <c r="I26" s="283"/>
      <c r="J26" s="283"/>
      <c r="K26" s="283"/>
      <c r="L26" s="283"/>
      <c r="M26" s="286" t="str">
        <f t="shared" si="0"/>
        <v/>
      </c>
      <c r="N26" s="274"/>
    </row>
    <row r="27" spans="1:14" ht="18" x14ac:dyDescent="0.4">
      <c r="A27" s="283">
        <v>19</v>
      </c>
      <c r="B27" s="284"/>
      <c r="C27" s="285"/>
      <c r="D27" s="283"/>
      <c r="E27" s="283"/>
      <c r="F27" s="283"/>
      <c r="G27" s="283"/>
      <c r="H27" s="283"/>
      <c r="I27" s="283"/>
      <c r="J27" s="283"/>
      <c r="K27" s="283"/>
      <c r="L27" s="283"/>
      <c r="M27" s="286" t="str">
        <f t="shared" si="0"/>
        <v/>
      </c>
      <c r="N27" s="274"/>
    </row>
    <row r="28" spans="1:14" ht="18" x14ac:dyDescent="0.4">
      <c r="A28" s="283">
        <v>20</v>
      </c>
      <c r="B28" s="284"/>
      <c r="C28" s="285"/>
      <c r="D28" s="283"/>
      <c r="E28" s="283"/>
      <c r="F28" s="283"/>
      <c r="G28" s="283"/>
      <c r="H28" s="283"/>
      <c r="I28" s="283"/>
      <c r="J28" s="283"/>
      <c r="K28" s="283"/>
      <c r="L28" s="283"/>
      <c r="M28" s="286" t="str">
        <f t="shared" si="0"/>
        <v/>
      </c>
      <c r="N28" s="274"/>
    </row>
    <row r="29" spans="1:14" ht="18" x14ac:dyDescent="0.4">
      <c r="A29" s="283">
        <v>21</v>
      </c>
      <c r="B29" s="284"/>
      <c r="C29" s="285"/>
      <c r="D29" s="283"/>
      <c r="E29" s="283"/>
      <c r="F29" s="283"/>
      <c r="G29" s="283"/>
      <c r="H29" s="283"/>
      <c r="I29" s="283"/>
      <c r="J29" s="283"/>
      <c r="K29" s="283"/>
      <c r="L29" s="283"/>
      <c r="M29" s="286" t="str">
        <f t="shared" si="0"/>
        <v/>
      </c>
      <c r="N29" s="274"/>
    </row>
    <row r="30" spans="1:14" ht="18" x14ac:dyDescent="0.4">
      <c r="A30" s="283">
        <v>22</v>
      </c>
      <c r="B30" s="284"/>
      <c r="C30" s="285"/>
      <c r="D30" s="283"/>
      <c r="E30" s="283"/>
      <c r="F30" s="283"/>
      <c r="G30" s="283"/>
      <c r="H30" s="283"/>
      <c r="I30" s="283"/>
      <c r="J30" s="283"/>
      <c r="K30" s="283"/>
      <c r="L30" s="283"/>
      <c r="M30" s="286" t="str">
        <f t="shared" si="0"/>
        <v/>
      </c>
      <c r="N30" s="274"/>
    </row>
    <row r="31" spans="1:14" ht="18" x14ac:dyDescent="0.4">
      <c r="A31" s="283">
        <v>23</v>
      </c>
      <c r="B31" s="284"/>
      <c r="C31" s="285"/>
      <c r="D31" s="283"/>
      <c r="E31" s="283"/>
      <c r="F31" s="283"/>
      <c r="G31" s="283"/>
      <c r="H31" s="283"/>
      <c r="I31" s="283"/>
      <c r="J31" s="283"/>
      <c r="K31" s="283"/>
      <c r="L31" s="283"/>
      <c r="M31" s="286" t="str">
        <f t="shared" si="0"/>
        <v/>
      </c>
      <c r="N31" s="274"/>
    </row>
    <row r="32" spans="1:14" ht="18" x14ac:dyDescent="0.4">
      <c r="A32" s="283">
        <v>24</v>
      </c>
      <c r="B32" s="284"/>
      <c r="C32" s="285"/>
      <c r="D32" s="283"/>
      <c r="E32" s="283"/>
      <c r="F32" s="283"/>
      <c r="G32" s="283"/>
      <c r="H32" s="283"/>
      <c r="I32" s="283"/>
      <c r="J32" s="283"/>
      <c r="K32" s="283"/>
      <c r="L32" s="283"/>
      <c r="M32" s="286" t="str">
        <f t="shared" si="0"/>
        <v/>
      </c>
      <c r="N32" s="274"/>
    </row>
    <row r="33" spans="1:14" ht="18" x14ac:dyDescent="0.4">
      <c r="A33" s="287" t="s">
        <v>258</v>
      </c>
      <c r="B33" s="284"/>
      <c r="C33" s="285"/>
      <c r="D33" s="283"/>
      <c r="E33" s="283"/>
      <c r="F33" s="283"/>
      <c r="G33" s="283"/>
      <c r="H33" s="283"/>
      <c r="I33" s="283"/>
      <c r="J33" s="283"/>
      <c r="K33" s="283"/>
      <c r="L33" s="283"/>
      <c r="M33" s="286" t="str">
        <f t="shared" si="0"/>
        <v/>
      </c>
      <c r="N33" s="274"/>
    </row>
    <row r="34" spans="1:14" s="288" customFormat="1" x14ac:dyDescent="0.2"/>
    <row r="35" spans="1:14" ht="33.6" customHeight="1" x14ac:dyDescent="0.2">
      <c r="A35" s="568" t="s">
        <v>491</v>
      </c>
      <c r="B35" s="569"/>
      <c r="C35" s="569"/>
      <c r="D35" s="569"/>
      <c r="E35" s="569"/>
      <c r="F35" s="569"/>
      <c r="G35" s="569"/>
      <c r="H35" s="569"/>
      <c r="I35" s="569"/>
      <c r="J35" s="569"/>
      <c r="K35" s="569"/>
      <c r="L35" s="569"/>
      <c r="M35" s="569"/>
    </row>
    <row r="36" spans="1:14" ht="19.149999999999999" customHeight="1" x14ac:dyDescent="0.2">
      <c r="A36" s="570" t="s">
        <v>483</v>
      </c>
      <c r="B36" s="570"/>
      <c r="C36" s="570"/>
      <c r="D36" s="570"/>
      <c r="E36" s="570"/>
      <c r="F36" s="570"/>
      <c r="G36" s="570"/>
      <c r="H36" s="570"/>
      <c r="I36" s="570"/>
      <c r="J36" s="570"/>
      <c r="K36" s="570"/>
      <c r="L36" s="570"/>
      <c r="M36" s="570"/>
    </row>
    <row r="37" spans="1:14" s="20" customFormat="1" ht="15.75" x14ac:dyDescent="0.35">
      <c r="B37" s="157" t="s">
        <v>93</v>
      </c>
    </row>
    <row r="38" spans="1:14" s="20" customFormat="1" ht="15.75" x14ac:dyDescent="0.35">
      <c r="B38" s="157"/>
    </row>
    <row r="39" spans="1:14" s="20" customFormat="1" ht="15.75" x14ac:dyDescent="0.35">
      <c r="C39" s="159"/>
      <c r="D39" s="158"/>
      <c r="E39" s="158"/>
      <c r="H39" s="159"/>
      <c r="I39" s="159"/>
      <c r="J39" s="158"/>
      <c r="K39" s="158"/>
      <c r="L39" s="158"/>
    </row>
    <row r="40" spans="1:14" s="20" customFormat="1" ht="15.75" x14ac:dyDescent="0.35">
      <c r="C40" s="160" t="s">
        <v>248</v>
      </c>
      <c r="D40" s="158"/>
      <c r="E40" s="158"/>
      <c r="H40" s="157" t="s">
        <v>294</v>
      </c>
      <c r="M40" s="158"/>
    </row>
    <row r="41" spans="1:14" s="20" customFormat="1" ht="15.75" x14ac:dyDescent="0.35">
      <c r="C41" s="160" t="s">
        <v>123</v>
      </c>
      <c r="D41" s="158"/>
      <c r="E41" s="158"/>
      <c r="H41" s="161" t="s">
        <v>249</v>
      </c>
      <c r="M41" s="158"/>
    </row>
    <row r="42" spans="1:14" ht="15.75" x14ac:dyDescent="0.35">
      <c r="C42" s="160"/>
      <c r="F42" s="161"/>
      <c r="J42" s="289"/>
      <c r="K42" s="289"/>
      <c r="L42" s="289"/>
      <c r="M42" s="289"/>
    </row>
    <row r="43" spans="1:14" ht="15.75" x14ac:dyDescent="0.35">
      <c r="C43" s="160"/>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zoomScaleNormal="100" zoomScaleSheetLayoutView="100" workbookViewId="0">
      <selection activeCell="L20" sqref="L20"/>
    </sheetView>
  </sheetViews>
  <sheetFormatPr defaultColWidth="9.140625" defaultRowHeight="12.75" x14ac:dyDescent="0.2"/>
  <cols>
    <col min="1" max="1" width="7.28515625" style="162" customWidth="1"/>
    <col min="2" max="2" width="57.28515625" style="162" customWidth="1"/>
    <col min="3" max="3" width="27.28515625" style="162" customWidth="1"/>
    <col min="4" max="16384" width="9.140625" style="162"/>
  </cols>
  <sheetData>
    <row r="1" spans="1:3" s="6" customFormat="1" ht="18.75" customHeight="1" x14ac:dyDescent="0.35">
      <c r="A1" s="571" t="s">
        <v>473</v>
      </c>
      <c r="B1" s="571"/>
      <c r="C1" s="229" t="s">
        <v>94</v>
      </c>
    </row>
    <row r="2" spans="1:3" s="6" customFormat="1" ht="15.75" x14ac:dyDescent="0.35">
      <c r="A2" s="571"/>
      <c r="B2" s="571"/>
      <c r="C2" s="226" t="str">
        <f>'ფორმა N1'!M2</f>
        <v>01.01.2021/31.12.2021</v>
      </c>
    </row>
    <row r="3" spans="1:3" s="6" customFormat="1" ht="15.75" x14ac:dyDescent="0.35">
      <c r="A3" s="230" t="s">
        <v>124</v>
      </c>
      <c r="B3" s="227"/>
      <c r="C3" s="228"/>
    </row>
    <row r="4" spans="1:3" s="6" customFormat="1" ht="15.75" x14ac:dyDescent="0.35">
      <c r="A4" s="107"/>
      <c r="B4" s="227"/>
      <c r="C4" s="228"/>
    </row>
    <row r="5" spans="1:3" s="20" customFormat="1" ht="15.75" x14ac:dyDescent="0.35">
      <c r="A5" s="572" t="s">
        <v>254</v>
      </c>
      <c r="B5" s="572"/>
      <c r="C5" s="107"/>
    </row>
    <row r="6" spans="1:3" s="20" customFormat="1" ht="15.75" x14ac:dyDescent="0.35">
      <c r="A6" s="270" t="str">
        <f>'ფორმა N1'!D4</f>
        <v>მპგ თავიუფალი დემოკრატები</v>
      </c>
      <c r="B6" s="270"/>
      <c r="C6" s="107"/>
    </row>
    <row r="7" spans="1:3" x14ac:dyDescent="0.2">
      <c r="A7" s="231"/>
      <c r="B7" s="231"/>
      <c r="C7" s="231"/>
    </row>
    <row r="8" spans="1:3" x14ac:dyDescent="0.2">
      <c r="A8" s="231"/>
      <c r="B8" s="231"/>
      <c r="C8" s="231"/>
    </row>
    <row r="9" spans="1:3" ht="30" customHeight="1" x14ac:dyDescent="0.2">
      <c r="A9" s="232" t="s">
        <v>64</v>
      </c>
      <c r="B9" s="232" t="s">
        <v>11</v>
      </c>
      <c r="C9" s="233" t="s">
        <v>9</v>
      </c>
    </row>
    <row r="10" spans="1:3" ht="15.75" x14ac:dyDescent="0.35">
      <c r="A10" s="234">
        <v>1</v>
      </c>
      <c r="B10" s="235" t="s">
        <v>57</v>
      </c>
      <c r="C10" s="236">
        <f>'ფორმა N4'!D11+'ფორმა N5'!D9</f>
        <v>37419.869999999995</v>
      </c>
    </row>
    <row r="11" spans="1:3" ht="15.75" x14ac:dyDescent="0.35">
      <c r="A11" s="237">
        <v>1.1000000000000001</v>
      </c>
      <c r="B11" s="235" t="s">
        <v>418</v>
      </c>
      <c r="C11" s="238">
        <f>'ფორმა N4'!D39+'ფორმა N5'!D37</f>
        <v>0</v>
      </c>
    </row>
    <row r="12" spans="1:3" ht="15.75" x14ac:dyDescent="0.35">
      <c r="A12" s="239" t="s">
        <v>30</v>
      </c>
      <c r="B12" s="235" t="s">
        <v>419</v>
      </c>
      <c r="C12" s="238">
        <f>'ფორმა N4'!D40+'ფორმა N5'!D38</f>
        <v>0</v>
      </c>
    </row>
    <row r="13" spans="1:3" ht="15.75" x14ac:dyDescent="0.35">
      <c r="A13" s="237">
        <v>1.2</v>
      </c>
      <c r="B13" s="235" t="s">
        <v>58</v>
      </c>
      <c r="C13" s="238">
        <f>'ფორმა N4'!D12+'ფორმა N5'!D10</f>
        <v>19500</v>
      </c>
    </row>
    <row r="14" spans="1:3" ht="15.75" x14ac:dyDescent="0.35">
      <c r="A14" s="237">
        <v>1.3</v>
      </c>
      <c r="B14" s="235" t="s">
        <v>413</v>
      </c>
      <c r="C14" s="238">
        <f>'ფორმა N4'!D17+'ფორმა N5'!D15</f>
        <v>0</v>
      </c>
    </row>
    <row r="15" spans="1:3" ht="15.75" x14ac:dyDescent="0.2">
      <c r="A15" s="573"/>
      <c r="B15" s="573"/>
      <c r="C15" s="573"/>
    </row>
    <row r="16" spans="1:3" ht="30" customHeight="1" x14ac:dyDescent="0.2">
      <c r="A16" s="232" t="s">
        <v>64</v>
      </c>
      <c r="B16" s="232" t="s">
        <v>230</v>
      </c>
      <c r="C16" s="233" t="s">
        <v>67</v>
      </c>
    </row>
    <row r="17" spans="1:4" ht="15.75" x14ac:dyDescent="0.35">
      <c r="A17" s="234">
        <v>2</v>
      </c>
      <c r="B17" s="235" t="s">
        <v>420</v>
      </c>
      <c r="C17" s="240">
        <f>'ფორმა N2'!D9+'ფორმა N3'!D9</f>
        <v>500</v>
      </c>
    </row>
    <row r="18" spans="1:4" ht="15.75" x14ac:dyDescent="0.35">
      <c r="A18" s="241">
        <v>2.1</v>
      </c>
      <c r="B18" s="235" t="s">
        <v>421</v>
      </c>
      <c r="C18" s="235">
        <f>'ფორმა N2'!D17+'ფორმა N3'!D17</f>
        <v>0</v>
      </c>
    </row>
    <row r="19" spans="1:4" ht="15.75" x14ac:dyDescent="0.35">
      <c r="A19" s="241">
        <v>2.2000000000000002</v>
      </c>
      <c r="B19" s="235" t="s">
        <v>422</v>
      </c>
      <c r="C19" s="235">
        <f>'ფორმა N2'!D18+'ფორმა N3'!D18</f>
        <v>0</v>
      </c>
    </row>
    <row r="20" spans="1:4" ht="15.75" x14ac:dyDescent="0.35">
      <c r="A20" s="241">
        <v>2.2999999999999998</v>
      </c>
      <c r="B20" s="235" t="s">
        <v>423</v>
      </c>
      <c r="C20" s="242">
        <f>SUM(C21:C25)</f>
        <v>500</v>
      </c>
    </row>
    <row r="21" spans="1:4" ht="15.75" x14ac:dyDescent="0.35">
      <c r="A21" s="239" t="s">
        <v>424</v>
      </c>
      <c r="B21" s="243" t="s">
        <v>425</v>
      </c>
      <c r="C21" s="235">
        <f>'ფორმა N2'!D13+'ფორმა N3'!D13</f>
        <v>500</v>
      </c>
    </row>
    <row r="22" spans="1:4" ht="15.75" x14ac:dyDescent="0.35">
      <c r="A22" s="239" t="s">
        <v>426</v>
      </c>
      <c r="B22" s="243" t="s">
        <v>427</v>
      </c>
      <c r="C22" s="235">
        <f>'ფორმა N2'!C27+'ფორმა N3'!C27</f>
        <v>0</v>
      </c>
    </row>
    <row r="23" spans="1:4" ht="15.75" x14ac:dyDescent="0.35">
      <c r="A23" s="239" t="s">
        <v>428</v>
      </c>
      <c r="B23" s="243" t="s">
        <v>429</v>
      </c>
      <c r="C23" s="235">
        <f>'ფორმა N2'!D14+'ფორმა N3'!D14</f>
        <v>0</v>
      </c>
    </row>
    <row r="24" spans="1:4" ht="15.75" x14ac:dyDescent="0.35">
      <c r="A24" s="239" t="s">
        <v>430</v>
      </c>
      <c r="B24" s="243" t="s">
        <v>431</v>
      </c>
      <c r="C24" s="235">
        <f>'ფორმა N2'!C31+'ფორმა N3'!C31</f>
        <v>0</v>
      </c>
    </row>
    <row r="25" spans="1:4" ht="15.75" x14ac:dyDescent="0.35">
      <c r="A25" s="239" t="s">
        <v>432</v>
      </c>
      <c r="B25" s="243" t="s">
        <v>433</v>
      </c>
      <c r="C25" s="235">
        <f>'ფორმა N2'!D11+'ფორმა N3'!D11</f>
        <v>0</v>
      </c>
    </row>
    <row r="26" spans="1:4" ht="15.75" x14ac:dyDescent="0.35">
      <c r="A26" s="244"/>
      <c r="B26" s="245"/>
      <c r="C26" s="246"/>
    </row>
    <row r="27" spans="1:4" ht="15.75" x14ac:dyDescent="0.35">
      <c r="A27" s="244"/>
      <c r="B27" s="245"/>
      <c r="C27" s="246"/>
    </row>
    <row r="28" spans="1:4" ht="15.75" x14ac:dyDescent="0.35">
      <c r="A28" s="20"/>
      <c r="B28" s="20"/>
      <c r="C28" s="20"/>
      <c r="D28" s="223"/>
    </row>
    <row r="29" spans="1:4" ht="15.75" x14ac:dyDescent="0.35">
      <c r="A29" s="157" t="s">
        <v>93</v>
      </c>
      <c r="B29" s="20"/>
      <c r="C29" s="20"/>
      <c r="D29" s="223"/>
    </row>
    <row r="30" spans="1:4" ht="15.75" x14ac:dyDescent="0.35">
      <c r="A30" s="20"/>
      <c r="B30" s="20"/>
      <c r="C30" s="20"/>
      <c r="D30" s="223"/>
    </row>
    <row r="31" spans="1:4" ht="15.75" x14ac:dyDescent="0.35">
      <c r="A31" s="20"/>
      <c r="B31" s="20"/>
      <c r="C31" s="20"/>
      <c r="D31" s="222"/>
    </row>
    <row r="32" spans="1:4" ht="15.75" x14ac:dyDescent="0.35">
      <c r="B32" s="157" t="s">
        <v>251</v>
      </c>
      <c r="C32" s="20"/>
      <c r="D32" s="222"/>
    </row>
    <row r="33" spans="2:4" ht="15.75" x14ac:dyDescent="0.35">
      <c r="B33" s="20" t="s">
        <v>250</v>
      </c>
      <c r="C33" s="20"/>
      <c r="D33" s="222"/>
    </row>
    <row r="34" spans="2:4" x14ac:dyDescent="0.2">
      <c r="B34" s="247" t="s">
        <v>123</v>
      </c>
      <c r="D34" s="248"/>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203</v>
      </c>
      <c r="C1" t="s">
        <v>183</v>
      </c>
      <c r="E1" t="s">
        <v>208</v>
      </c>
      <c r="G1" t="s">
        <v>217</v>
      </c>
    </row>
    <row r="2" spans="1:7" ht="15.75" x14ac:dyDescent="0.2">
      <c r="A2" s="58">
        <v>40907</v>
      </c>
      <c r="C2" t="s">
        <v>184</v>
      </c>
      <c r="E2" t="s">
        <v>212</v>
      </c>
      <c r="G2" s="59" t="s">
        <v>218</v>
      </c>
    </row>
    <row r="3" spans="1:7" ht="15.75" x14ac:dyDescent="0.2">
      <c r="A3" s="58">
        <v>40908</v>
      </c>
      <c r="C3" t="s">
        <v>185</v>
      </c>
      <c r="E3" t="s">
        <v>213</v>
      </c>
      <c r="G3" s="59" t="s">
        <v>219</v>
      </c>
    </row>
    <row r="4" spans="1:7" ht="15.75" x14ac:dyDescent="0.2">
      <c r="A4" s="58">
        <v>40909</v>
      </c>
      <c r="C4" t="s">
        <v>186</v>
      </c>
      <c r="E4" t="s">
        <v>214</v>
      </c>
      <c r="G4" s="59" t="s">
        <v>220</v>
      </c>
    </row>
    <row r="5" spans="1:7" x14ac:dyDescent="0.2">
      <c r="A5" s="58">
        <v>40910</v>
      </c>
      <c r="C5" t="s">
        <v>187</v>
      </c>
      <c r="E5" t="s">
        <v>215</v>
      </c>
    </row>
    <row r="6" spans="1:7" x14ac:dyDescent="0.2">
      <c r="A6" s="58">
        <v>40911</v>
      </c>
      <c r="C6" t="s">
        <v>188</v>
      </c>
    </row>
    <row r="7" spans="1:7" x14ac:dyDescent="0.2">
      <c r="A7" s="58">
        <v>40912</v>
      </c>
      <c r="C7" t="s">
        <v>189</v>
      </c>
    </row>
    <row r="8" spans="1:7" x14ac:dyDescent="0.2">
      <c r="A8" s="58">
        <v>40913</v>
      </c>
      <c r="C8" t="s">
        <v>190</v>
      </c>
    </row>
    <row r="9" spans="1:7" x14ac:dyDescent="0.2">
      <c r="A9" s="58">
        <v>40914</v>
      </c>
      <c r="C9" t="s">
        <v>191</v>
      </c>
    </row>
    <row r="10" spans="1:7" x14ac:dyDescent="0.2">
      <c r="A10" s="58">
        <v>40915</v>
      </c>
      <c r="C10" t="s">
        <v>192</v>
      </c>
    </row>
    <row r="11" spans="1:7" x14ac:dyDescent="0.2">
      <c r="A11" s="58">
        <v>40916</v>
      </c>
      <c r="C11" t="s">
        <v>193</v>
      </c>
    </row>
    <row r="12" spans="1:7" x14ac:dyDescent="0.2">
      <c r="A12" s="58">
        <v>40917</v>
      </c>
      <c r="C12" t="s">
        <v>194</v>
      </c>
    </row>
    <row r="13" spans="1:7" x14ac:dyDescent="0.2">
      <c r="A13" s="58">
        <v>40918</v>
      </c>
      <c r="C13" t="s">
        <v>195</v>
      </c>
    </row>
    <row r="14" spans="1:7" x14ac:dyDescent="0.2">
      <c r="A14" s="58">
        <v>40919</v>
      </c>
      <c r="C14" t="s">
        <v>196</v>
      </c>
    </row>
    <row r="15" spans="1:7" x14ac:dyDescent="0.2">
      <c r="A15" s="58">
        <v>40920</v>
      </c>
      <c r="C15" t="s">
        <v>197</v>
      </c>
    </row>
    <row r="16" spans="1:7" x14ac:dyDescent="0.2">
      <c r="A16" s="58">
        <v>40921</v>
      </c>
      <c r="C16" t="s">
        <v>198</v>
      </c>
    </row>
    <row r="17" spans="1:3" x14ac:dyDescent="0.2">
      <c r="A17" s="58">
        <v>40922</v>
      </c>
      <c r="C17" t="s">
        <v>199</v>
      </c>
    </row>
    <row r="18" spans="1:3" x14ac:dyDescent="0.2">
      <c r="A18" s="58">
        <v>40923</v>
      </c>
      <c r="C18" t="s">
        <v>200</v>
      </c>
    </row>
    <row r="19" spans="1:3" x14ac:dyDescent="0.2">
      <c r="A19" s="58">
        <v>40924</v>
      </c>
      <c r="C19" t="s">
        <v>201</v>
      </c>
    </row>
    <row r="20" spans="1:3" x14ac:dyDescent="0.2">
      <c r="A20" s="58">
        <v>40925</v>
      </c>
      <c r="C20" t="s">
        <v>202</v>
      </c>
    </row>
    <row r="21" spans="1:3" x14ac:dyDescent="0.2">
      <c r="A21" s="58">
        <v>40926</v>
      </c>
    </row>
    <row r="22" spans="1:3" x14ac:dyDescent="0.2">
      <c r="A22" s="58">
        <v>40927</v>
      </c>
    </row>
    <row r="23" spans="1:3" x14ac:dyDescent="0.2">
      <c r="A23" s="58">
        <v>40928</v>
      </c>
    </row>
    <row r="24" spans="1:3" x14ac:dyDescent="0.2">
      <c r="A24" s="58">
        <v>40929</v>
      </c>
    </row>
    <row r="25" spans="1:3" x14ac:dyDescent="0.2">
      <c r="A25" s="58">
        <v>40930</v>
      </c>
    </row>
    <row r="26" spans="1:3" x14ac:dyDescent="0.2">
      <c r="A26" s="58">
        <v>40931</v>
      </c>
    </row>
    <row r="27" spans="1:3" x14ac:dyDescent="0.2">
      <c r="A27" s="58">
        <v>40932</v>
      </c>
    </row>
    <row r="28" spans="1:3" x14ac:dyDescent="0.2">
      <c r="A28" s="58">
        <v>40933</v>
      </c>
    </row>
    <row r="29" spans="1:3" x14ac:dyDescent="0.2">
      <c r="A29" s="58">
        <v>40934</v>
      </c>
    </row>
    <row r="30" spans="1:3" x14ac:dyDescent="0.2">
      <c r="A30" s="58">
        <v>40935</v>
      </c>
    </row>
    <row r="31" spans="1:3" x14ac:dyDescent="0.2">
      <c r="A31" s="58">
        <v>40936</v>
      </c>
    </row>
    <row r="32" spans="1:3" x14ac:dyDescent="0.2">
      <c r="A32" s="58">
        <v>40937</v>
      </c>
    </row>
    <row r="33" spans="1:1" x14ac:dyDescent="0.2">
      <c r="A33" s="58">
        <v>40938</v>
      </c>
    </row>
    <row r="34" spans="1:1" x14ac:dyDescent="0.2">
      <c r="A34" s="58">
        <v>40939</v>
      </c>
    </row>
    <row r="35" spans="1:1" x14ac:dyDescent="0.2">
      <c r="A35" s="58">
        <v>40941</v>
      </c>
    </row>
    <row r="36" spans="1:1" x14ac:dyDescent="0.2">
      <c r="A36" s="58">
        <v>40942</v>
      </c>
    </row>
    <row r="37" spans="1:1" x14ac:dyDescent="0.2">
      <c r="A37" s="58">
        <v>40943</v>
      </c>
    </row>
    <row r="38" spans="1:1" x14ac:dyDescent="0.2">
      <c r="A38" s="58">
        <v>40944</v>
      </c>
    </row>
    <row r="39" spans="1:1" x14ac:dyDescent="0.2">
      <c r="A39" s="58">
        <v>40945</v>
      </c>
    </row>
    <row r="40" spans="1:1" x14ac:dyDescent="0.2">
      <c r="A40" s="58">
        <v>40946</v>
      </c>
    </row>
    <row r="41" spans="1:1" x14ac:dyDescent="0.2">
      <c r="A41" s="58">
        <v>40947</v>
      </c>
    </row>
    <row r="42" spans="1:1" x14ac:dyDescent="0.2">
      <c r="A42" s="58">
        <v>40948</v>
      </c>
    </row>
    <row r="43" spans="1:1" x14ac:dyDescent="0.2">
      <c r="A43" s="58">
        <v>40949</v>
      </c>
    </row>
    <row r="44" spans="1:1" x14ac:dyDescent="0.2">
      <c r="A44" s="58">
        <v>40950</v>
      </c>
    </row>
    <row r="45" spans="1:1" x14ac:dyDescent="0.2">
      <c r="A45" s="58">
        <v>40951</v>
      </c>
    </row>
    <row r="46" spans="1:1" x14ac:dyDescent="0.2">
      <c r="A46" s="58">
        <v>40952</v>
      </c>
    </row>
    <row r="47" spans="1:1" x14ac:dyDescent="0.2">
      <c r="A47" s="58">
        <v>40953</v>
      </c>
    </row>
    <row r="48" spans="1:1" x14ac:dyDescent="0.2">
      <c r="A48" s="58">
        <v>40954</v>
      </c>
    </row>
    <row r="49" spans="1:1" x14ac:dyDescent="0.2">
      <c r="A49" s="58">
        <v>40955</v>
      </c>
    </row>
    <row r="50" spans="1:1" x14ac:dyDescent="0.2">
      <c r="A50" s="58">
        <v>40956</v>
      </c>
    </row>
    <row r="51" spans="1:1" x14ac:dyDescent="0.2">
      <c r="A51" s="58">
        <v>40957</v>
      </c>
    </row>
    <row r="52" spans="1:1" x14ac:dyDescent="0.2">
      <c r="A52" s="58">
        <v>40958</v>
      </c>
    </row>
    <row r="53" spans="1:1" x14ac:dyDescent="0.2">
      <c r="A53" s="58">
        <v>40959</v>
      </c>
    </row>
    <row r="54" spans="1:1" x14ac:dyDescent="0.2">
      <c r="A54" s="58">
        <v>40960</v>
      </c>
    </row>
    <row r="55" spans="1:1" x14ac:dyDescent="0.2">
      <c r="A55" s="58">
        <v>40961</v>
      </c>
    </row>
    <row r="56" spans="1:1" x14ac:dyDescent="0.2">
      <c r="A56" s="58">
        <v>40962</v>
      </c>
    </row>
    <row r="57" spans="1:1" x14ac:dyDescent="0.2">
      <c r="A57" s="58">
        <v>40963</v>
      </c>
    </row>
    <row r="58" spans="1:1" x14ac:dyDescent="0.2">
      <c r="A58" s="58">
        <v>40964</v>
      </c>
    </row>
    <row r="59" spans="1:1" x14ac:dyDescent="0.2">
      <c r="A59" s="58">
        <v>40965</v>
      </c>
    </row>
    <row r="60" spans="1:1" x14ac:dyDescent="0.2">
      <c r="A60" s="58">
        <v>40966</v>
      </c>
    </row>
    <row r="61" spans="1:1" x14ac:dyDescent="0.2">
      <c r="A61" s="58">
        <v>40967</v>
      </c>
    </row>
    <row r="62" spans="1:1" x14ac:dyDescent="0.2">
      <c r="A62" s="58">
        <v>40968</v>
      </c>
    </row>
    <row r="63" spans="1:1" x14ac:dyDescent="0.2">
      <c r="A63" s="58">
        <v>40969</v>
      </c>
    </row>
    <row r="64" spans="1:1" x14ac:dyDescent="0.2">
      <c r="A64" s="58">
        <v>40970</v>
      </c>
    </row>
    <row r="65" spans="1:1" x14ac:dyDescent="0.2">
      <c r="A65" s="58">
        <v>40971</v>
      </c>
    </row>
    <row r="66" spans="1:1" x14ac:dyDescent="0.2">
      <c r="A66" s="58">
        <v>40972</v>
      </c>
    </row>
    <row r="67" spans="1:1" x14ac:dyDescent="0.2">
      <c r="A67" s="58">
        <v>40973</v>
      </c>
    </row>
    <row r="68" spans="1:1" x14ac:dyDescent="0.2">
      <c r="A68" s="58">
        <v>40974</v>
      </c>
    </row>
    <row r="69" spans="1:1" x14ac:dyDescent="0.2">
      <c r="A69" s="58">
        <v>40975</v>
      </c>
    </row>
    <row r="70" spans="1:1" x14ac:dyDescent="0.2">
      <c r="A70" s="58">
        <v>40976</v>
      </c>
    </row>
    <row r="71" spans="1:1" x14ac:dyDescent="0.2">
      <c r="A71" s="58">
        <v>40977</v>
      </c>
    </row>
    <row r="72" spans="1:1" x14ac:dyDescent="0.2">
      <c r="A72" s="58">
        <v>40978</v>
      </c>
    </row>
    <row r="73" spans="1:1" x14ac:dyDescent="0.2">
      <c r="A73" s="58">
        <v>40979</v>
      </c>
    </row>
    <row r="74" spans="1:1" x14ac:dyDescent="0.2">
      <c r="A74" s="58">
        <v>40980</v>
      </c>
    </row>
    <row r="75" spans="1:1" x14ac:dyDescent="0.2">
      <c r="A75" s="58">
        <v>40981</v>
      </c>
    </row>
    <row r="76" spans="1:1" x14ac:dyDescent="0.2">
      <c r="A76" s="58">
        <v>40982</v>
      </c>
    </row>
    <row r="77" spans="1:1" x14ac:dyDescent="0.2">
      <c r="A77" s="58">
        <v>40983</v>
      </c>
    </row>
    <row r="78" spans="1:1" x14ac:dyDescent="0.2">
      <c r="A78" s="58">
        <v>40984</v>
      </c>
    </row>
    <row r="79" spans="1:1" x14ac:dyDescent="0.2">
      <c r="A79" s="58">
        <v>40985</v>
      </c>
    </row>
    <row r="80" spans="1:1" x14ac:dyDescent="0.2">
      <c r="A80" s="58">
        <v>40986</v>
      </c>
    </row>
    <row r="81" spans="1:1" x14ac:dyDescent="0.2">
      <c r="A81" s="58">
        <v>40987</v>
      </c>
    </row>
    <row r="82" spans="1:1" x14ac:dyDescent="0.2">
      <c r="A82" s="58">
        <v>40988</v>
      </c>
    </row>
    <row r="83" spans="1:1" x14ac:dyDescent="0.2">
      <c r="A83" s="58">
        <v>40989</v>
      </c>
    </row>
    <row r="84" spans="1:1" x14ac:dyDescent="0.2">
      <c r="A84" s="58">
        <v>40990</v>
      </c>
    </row>
    <row r="85" spans="1:1" x14ac:dyDescent="0.2">
      <c r="A85" s="58">
        <v>40991</v>
      </c>
    </row>
    <row r="86" spans="1:1" x14ac:dyDescent="0.2">
      <c r="A86" s="58">
        <v>40992</v>
      </c>
    </row>
    <row r="87" spans="1:1" x14ac:dyDescent="0.2">
      <c r="A87" s="58">
        <v>40993</v>
      </c>
    </row>
    <row r="88" spans="1:1" x14ac:dyDescent="0.2">
      <c r="A88" s="58">
        <v>40994</v>
      </c>
    </row>
    <row r="89" spans="1:1" x14ac:dyDescent="0.2">
      <c r="A89" s="58">
        <v>40995</v>
      </c>
    </row>
    <row r="90" spans="1:1" x14ac:dyDescent="0.2">
      <c r="A90" s="58">
        <v>40996</v>
      </c>
    </row>
    <row r="91" spans="1:1" x14ac:dyDescent="0.2">
      <c r="A91" s="58">
        <v>40997</v>
      </c>
    </row>
    <row r="92" spans="1:1" x14ac:dyDescent="0.2">
      <c r="A92" s="58">
        <v>40998</v>
      </c>
    </row>
    <row r="93" spans="1:1" x14ac:dyDescent="0.2">
      <c r="A93" s="58">
        <v>40999</v>
      </c>
    </row>
    <row r="94" spans="1:1" x14ac:dyDescent="0.2">
      <c r="A94" s="58">
        <v>41000</v>
      </c>
    </row>
    <row r="95" spans="1:1" x14ac:dyDescent="0.2">
      <c r="A95" s="58">
        <v>41001</v>
      </c>
    </row>
    <row r="96" spans="1:1" x14ac:dyDescent="0.2">
      <c r="A96" s="58">
        <v>41002</v>
      </c>
    </row>
    <row r="97" spans="1:1" x14ac:dyDescent="0.2">
      <c r="A97" s="58">
        <v>41003</v>
      </c>
    </row>
    <row r="98" spans="1:1" x14ac:dyDescent="0.2">
      <c r="A98" s="58">
        <v>41004</v>
      </c>
    </row>
    <row r="99" spans="1:1" x14ac:dyDescent="0.2">
      <c r="A99" s="58">
        <v>41005</v>
      </c>
    </row>
    <row r="100" spans="1:1" x14ac:dyDescent="0.2">
      <c r="A100" s="58">
        <v>41006</v>
      </c>
    </row>
    <row r="101" spans="1:1" x14ac:dyDescent="0.2">
      <c r="A101" s="58">
        <v>41007</v>
      </c>
    </row>
    <row r="102" spans="1:1" x14ac:dyDescent="0.2">
      <c r="A102" s="58">
        <v>41008</v>
      </c>
    </row>
    <row r="103" spans="1:1" x14ac:dyDescent="0.2">
      <c r="A103" s="58">
        <v>41009</v>
      </c>
    </row>
    <row r="104" spans="1:1" x14ac:dyDescent="0.2">
      <c r="A104" s="58">
        <v>41010</v>
      </c>
    </row>
    <row r="105" spans="1:1" x14ac:dyDescent="0.2">
      <c r="A105" s="58">
        <v>41011</v>
      </c>
    </row>
    <row r="106" spans="1:1" x14ac:dyDescent="0.2">
      <c r="A106" s="58">
        <v>41012</v>
      </c>
    </row>
    <row r="107" spans="1:1" x14ac:dyDescent="0.2">
      <c r="A107" s="58">
        <v>41013</v>
      </c>
    </row>
    <row r="108" spans="1:1" x14ac:dyDescent="0.2">
      <c r="A108" s="58">
        <v>41014</v>
      </c>
    </row>
    <row r="109" spans="1:1" x14ac:dyDescent="0.2">
      <c r="A109" s="58">
        <v>41015</v>
      </c>
    </row>
    <row r="110" spans="1:1" x14ac:dyDescent="0.2">
      <c r="A110" s="58">
        <v>41016</v>
      </c>
    </row>
    <row r="111" spans="1:1" x14ac:dyDescent="0.2">
      <c r="A111" s="58">
        <v>41017</v>
      </c>
    </row>
    <row r="112" spans="1:1" x14ac:dyDescent="0.2">
      <c r="A112" s="58">
        <v>41018</v>
      </c>
    </row>
    <row r="113" spans="1:1" x14ac:dyDescent="0.2">
      <c r="A113" s="58">
        <v>41019</v>
      </c>
    </row>
    <row r="114" spans="1:1" x14ac:dyDescent="0.2">
      <c r="A114" s="58">
        <v>41020</v>
      </c>
    </row>
    <row r="115" spans="1:1" x14ac:dyDescent="0.2">
      <c r="A115" s="58">
        <v>41021</v>
      </c>
    </row>
    <row r="116" spans="1:1" x14ac:dyDescent="0.2">
      <c r="A116" s="58">
        <v>41022</v>
      </c>
    </row>
    <row r="117" spans="1:1" x14ac:dyDescent="0.2">
      <c r="A117" s="58">
        <v>41023</v>
      </c>
    </row>
    <row r="118" spans="1:1" x14ac:dyDescent="0.2">
      <c r="A118" s="58">
        <v>41024</v>
      </c>
    </row>
    <row r="119" spans="1:1" x14ac:dyDescent="0.2">
      <c r="A119" s="58">
        <v>41025</v>
      </c>
    </row>
    <row r="120" spans="1:1" x14ac:dyDescent="0.2">
      <c r="A120" s="58">
        <v>41026</v>
      </c>
    </row>
    <row r="121" spans="1:1" x14ac:dyDescent="0.2">
      <c r="A121" s="58">
        <v>41027</v>
      </c>
    </row>
    <row r="122" spans="1:1" x14ac:dyDescent="0.2">
      <c r="A122" s="58">
        <v>41028</v>
      </c>
    </row>
    <row r="123" spans="1:1" x14ac:dyDescent="0.2">
      <c r="A123" s="58">
        <v>41029</v>
      </c>
    </row>
    <row r="124" spans="1:1" x14ac:dyDescent="0.2">
      <c r="A124" s="58">
        <v>41030</v>
      </c>
    </row>
    <row r="125" spans="1:1" x14ac:dyDescent="0.2">
      <c r="A125" s="58">
        <v>41031</v>
      </c>
    </row>
    <row r="126" spans="1:1" x14ac:dyDescent="0.2">
      <c r="A126" s="58">
        <v>41032</v>
      </c>
    </row>
    <row r="127" spans="1:1" x14ac:dyDescent="0.2">
      <c r="A127" s="58">
        <v>41033</v>
      </c>
    </row>
    <row r="128" spans="1:1" x14ac:dyDescent="0.2">
      <c r="A128" s="58">
        <v>41034</v>
      </c>
    </row>
    <row r="129" spans="1:1" x14ac:dyDescent="0.2">
      <c r="A129" s="58">
        <v>41035</v>
      </c>
    </row>
    <row r="130" spans="1:1" x14ac:dyDescent="0.2">
      <c r="A130" s="58">
        <v>41036</v>
      </c>
    </row>
    <row r="131" spans="1:1" x14ac:dyDescent="0.2">
      <c r="A131" s="58">
        <v>41037</v>
      </c>
    </row>
    <row r="132" spans="1:1" x14ac:dyDescent="0.2">
      <c r="A132" s="58">
        <v>41038</v>
      </c>
    </row>
    <row r="133" spans="1:1" x14ac:dyDescent="0.2">
      <c r="A133" s="58">
        <v>41039</v>
      </c>
    </row>
    <row r="134" spans="1:1" x14ac:dyDescent="0.2">
      <c r="A134" s="58">
        <v>41040</v>
      </c>
    </row>
    <row r="135" spans="1:1" x14ac:dyDescent="0.2">
      <c r="A135" s="58">
        <v>41041</v>
      </c>
    </row>
    <row r="136" spans="1:1" x14ac:dyDescent="0.2">
      <c r="A136" s="58">
        <v>41042</v>
      </c>
    </row>
    <row r="137" spans="1:1" x14ac:dyDescent="0.2">
      <c r="A137" s="58">
        <v>41043</v>
      </c>
    </row>
    <row r="138" spans="1:1" x14ac:dyDescent="0.2">
      <c r="A138" s="58">
        <v>41044</v>
      </c>
    </row>
    <row r="139" spans="1:1" x14ac:dyDescent="0.2">
      <c r="A139" s="58">
        <v>41045</v>
      </c>
    </row>
    <row r="140" spans="1:1" x14ac:dyDescent="0.2">
      <c r="A140" s="58">
        <v>41046</v>
      </c>
    </row>
    <row r="141" spans="1:1" x14ac:dyDescent="0.2">
      <c r="A141" s="58">
        <v>41047</v>
      </c>
    </row>
    <row r="142" spans="1:1" x14ac:dyDescent="0.2">
      <c r="A142" s="58">
        <v>41048</v>
      </c>
    </row>
    <row r="143" spans="1:1" x14ac:dyDescent="0.2">
      <c r="A143" s="58">
        <v>41049</v>
      </c>
    </row>
    <row r="144" spans="1:1" x14ac:dyDescent="0.2">
      <c r="A144" s="58">
        <v>41050</v>
      </c>
    </row>
    <row r="145" spans="1:1" x14ac:dyDescent="0.2">
      <c r="A145" s="58">
        <v>41051</v>
      </c>
    </row>
    <row r="146" spans="1:1" x14ac:dyDescent="0.2">
      <c r="A146" s="58">
        <v>41052</v>
      </c>
    </row>
    <row r="147" spans="1:1" x14ac:dyDescent="0.2">
      <c r="A147" s="58">
        <v>41053</v>
      </c>
    </row>
    <row r="148" spans="1:1" x14ac:dyDescent="0.2">
      <c r="A148" s="58">
        <v>41054</v>
      </c>
    </row>
    <row r="149" spans="1:1" x14ac:dyDescent="0.2">
      <c r="A149" s="58">
        <v>41055</v>
      </c>
    </row>
    <row r="150" spans="1:1" x14ac:dyDescent="0.2">
      <c r="A150" s="58">
        <v>41056</v>
      </c>
    </row>
    <row r="151" spans="1:1" x14ac:dyDescent="0.2">
      <c r="A151" s="58">
        <v>41057</v>
      </c>
    </row>
    <row r="152" spans="1:1" x14ac:dyDescent="0.2">
      <c r="A152" s="58">
        <v>41058</v>
      </c>
    </row>
    <row r="153" spans="1:1" x14ac:dyDescent="0.2">
      <c r="A153" s="58">
        <v>41059</v>
      </c>
    </row>
    <row r="154" spans="1:1" x14ac:dyDescent="0.2">
      <c r="A154" s="58">
        <v>41060</v>
      </c>
    </row>
    <row r="155" spans="1:1" x14ac:dyDescent="0.2">
      <c r="A155" s="58">
        <v>41061</v>
      </c>
    </row>
    <row r="156" spans="1:1" x14ac:dyDescent="0.2">
      <c r="A156" s="58">
        <v>41062</v>
      </c>
    </row>
    <row r="157" spans="1:1" x14ac:dyDescent="0.2">
      <c r="A157" s="58">
        <v>41063</v>
      </c>
    </row>
    <row r="158" spans="1:1" x14ac:dyDescent="0.2">
      <c r="A158" s="58">
        <v>41064</v>
      </c>
    </row>
    <row r="159" spans="1:1" x14ac:dyDescent="0.2">
      <c r="A159" s="58">
        <v>41065</v>
      </c>
    </row>
    <row r="160" spans="1:1" x14ac:dyDescent="0.2">
      <c r="A160" s="58">
        <v>41066</v>
      </c>
    </row>
    <row r="161" spans="1:1" x14ac:dyDescent="0.2">
      <c r="A161" s="58">
        <v>41067</v>
      </c>
    </row>
    <row r="162" spans="1:1" x14ac:dyDescent="0.2">
      <c r="A162" s="58">
        <v>41068</v>
      </c>
    </row>
    <row r="163" spans="1:1" x14ac:dyDescent="0.2">
      <c r="A163" s="58">
        <v>41069</v>
      </c>
    </row>
    <row r="164" spans="1:1" x14ac:dyDescent="0.2">
      <c r="A164" s="58">
        <v>41070</v>
      </c>
    </row>
    <row r="165" spans="1:1" x14ac:dyDescent="0.2">
      <c r="A165" s="58">
        <v>41071</v>
      </c>
    </row>
    <row r="166" spans="1:1" x14ac:dyDescent="0.2">
      <c r="A166" s="58">
        <v>41072</v>
      </c>
    </row>
    <row r="167" spans="1:1" x14ac:dyDescent="0.2">
      <c r="A167" s="58">
        <v>41073</v>
      </c>
    </row>
    <row r="168" spans="1:1" x14ac:dyDescent="0.2">
      <c r="A168" s="58">
        <v>41074</v>
      </c>
    </row>
    <row r="169" spans="1:1" x14ac:dyDescent="0.2">
      <c r="A169" s="58">
        <v>41075</v>
      </c>
    </row>
    <row r="170" spans="1:1" x14ac:dyDescent="0.2">
      <c r="A170" s="58">
        <v>41076</v>
      </c>
    </row>
    <row r="171" spans="1:1" x14ac:dyDescent="0.2">
      <c r="A171" s="58">
        <v>41077</v>
      </c>
    </row>
    <row r="172" spans="1:1" x14ac:dyDescent="0.2">
      <c r="A172" s="58">
        <v>41078</v>
      </c>
    </row>
    <row r="173" spans="1:1" x14ac:dyDescent="0.2">
      <c r="A173" s="58">
        <v>41079</v>
      </c>
    </row>
    <row r="174" spans="1:1" x14ac:dyDescent="0.2">
      <c r="A174" s="58">
        <v>41080</v>
      </c>
    </row>
    <row r="175" spans="1:1" x14ac:dyDescent="0.2">
      <c r="A175" s="58">
        <v>41081</v>
      </c>
    </row>
    <row r="176" spans="1:1" x14ac:dyDescent="0.2">
      <c r="A176" s="58">
        <v>41082</v>
      </c>
    </row>
    <row r="177" spans="1:1" x14ac:dyDescent="0.2">
      <c r="A177" s="58">
        <v>41083</v>
      </c>
    </row>
    <row r="178" spans="1:1" x14ac:dyDescent="0.2">
      <c r="A178" s="58">
        <v>41084</v>
      </c>
    </row>
    <row r="179" spans="1:1" x14ac:dyDescent="0.2">
      <c r="A179" s="58">
        <v>41085</v>
      </c>
    </row>
    <row r="180" spans="1:1" x14ac:dyDescent="0.2">
      <c r="A180" s="58">
        <v>41086</v>
      </c>
    </row>
    <row r="181" spans="1:1" x14ac:dyDescent="0.2">
      <c r="A181" s="58">
        <v>41087</v>
      </c>
    </row>
    <row r="182" spans="1:1" x14ac:dyDescent="0.2">
      <c r="A182" s="58">
        <v>41088</v>
      </c>
    </row>
    <row r="183" spans="1:1" x14ac:dyDescent="0.2">
      <c r="A183" s="58">
        <v>41089</v>
      </c>
    </row>
    <row r="184" spans="1:1" x14ac:dyDescent="0.2">
      <c r="A184" s="58">
        <v>41090</v>
      </c>
    </row>
    <row r="185" spans="1:1" x14ac:dyDescent="0.2">
      <c r="A185" s="58">
        <v>41091</v>
      </c>
    </row>
    <row r="186" spans="1:1" x14ac:dyDescent="0.2">
      <c r="A186" s="58">
        <v>41092</v>
      </c>
    </row>
    <row r="187" spans="1:1" x14ac:dyDescent="0.2">
      <c r="A187" s="58">
        <v>41093</v>
      </c>
    </row>
    <row r="188" spans="1:1" x14ac:dyDescent="0.2">
      <c r="A188" s="58">
        <v>41094</v>
      </c>
    </row>
    <row r="189" spans="1:1" x14ac:dyDescent="0.2">
      <c r="A189" s="58">
        <v>41095</v>
      </c>
    </row>
    <row r="190" spans="1:1" x14ac:dyDescent="0.2">
      <c r="A190" s="58">
        <v>41096</v>
      </c>
    </row>
    <row r="191" spans="1:1" x14ac:dyDescent="0.2">
      <c r="A191" s="58">
        <v>41097</v>
      </c>
    </row>
    <row r="192" spans="1:1" x14ac:dyDescent="0.2">
      <c r="A192" s="58">
        <v>41098</v>
      </c>
    </row>
    <row r="193" spans="1:1" x14ac:dyDescent="0.2">
      <c r="A193" s="58">
        <v>41099</v>
      </c>
    </row>
    <row r="194" spans="1:1" x14ac:dyDescent="0.2">
      <c r="A194" s="58">
        <v>41100</v>
      </c>
    </row>
    <row r="195" spans="1:1" x14ac:dyDescent="0.2">
      <c r="A195" s="58">
        <v>41101</v>
      </c>
    </row>
    <row r="196" spans="1:1" x14ac:dyDescent="0.2">
      <c r="A196" s="58">
        <v>41102</v>
      </c>
    </row>
    <row r="197" spans="1:1" x14ac:dyDescent="0.2">
      <c r="A197" s="58">
        <v>41103</v>
      </c>
    </row>
    <row r="198" spans="1:1" x14ac:dyDescent="0.2">
      <c r="A198" s="58">
        <v>41104</v>
      </c>
    </row>
    <row r="199" spans="1:1" x14ac:dyDescent="0.2">
      <c r="A199" s="58">
        <v>41105</v>
      </c>
    </row>
    <row r="200" spans="1:1" x14ac:dyDescent="0.2">
      <c r="A200" s="58">
        <v>41106</v>
      </c>
    </row>
    <row r="201" spans="1:1" x14ac:dyDescent="0.2">
      <c r="A201" s="58">
        <v>41107</v>
      </c>
    </row>
    <row r="202" spans="1:1" x14ac:dyDescent="0.2">
      <c r="A202" s="58">
        <v>41108</v>
      </c>
    </row>
    <row r="203" spans="1:1" x14ac:dyDescent="0.2">
      <c r="A203" s="58">
        <v>41109</v>
      </c>
    </row>
    <row r="204" spans="1:1" x14ac:dyDescent="0.2">
      <c r="A204" s="58">
        <v>41110</v>
      </c>
    </row>
    <row r="205" spans="1:1" x14ac:dyDescent="0.2">
      <c r="A205" s="58">
        <v>41111</v>
      </c>
    </row>
    <row r="206" spans="1:1" x14ac:dyDescent="0.2">
      <c r="A206" s="58">
        <v>41112</v>
      </c>
    </row>
    <row r="207" spans="1:1" x14ac:dyDescent="0.2">
      <c r="A207" s="58">
        <v>41113</v>
      </c>
    </row>
    <row r="208" spans="1:1" x14ac:dyDescent="0.2">
      <c r="A208" s="58">
        <v>41114</v>
      </c>
    </row>
    <row r="209" spans="1:1" x14ac:dyDescent="0.2">
      <c r="A209" s="58">
        <v>41115</v>
      </c>
    </row>
    <row r="210" spans="1:1" x14ac:dyDescent="0.2">
      <c r="A210" s="58">
        <v>41116</v>
      </c>
    </row>
    <row r="211" spans="1:1" x14ac:dyDescent="0.2">
      <c r="A211" s="58">
        <v>41117</v>
      </c>
    </row>
    <row r="212" spans="1:1" x14ac:dyDescent="0.2">
      <c r="A212" s="58">
        <v>41118</v>
      </c>
    </row>
    <row r="213" spans="1:1" x14ac:dyDescent="0.2">
      <c r="A213" s="58">
        <v>41119</v>
      </c>
    </row>
    <row r="214" spans="1:1" x14ac:dyDescent="0.2">
      <c r="A214" s="58">
        <v>41120</v>
      </c>
    </row>
    <row r="215" spans="1:1" x14ac:dyDescent="0.2">
      <c r="A215" s="58">
        <v>41121</v>
      </c>
    </row>
    <row r="216" spans="1:1" x14ac:dyDescent="0.2">
      <c r="A216" s="58">
        <v>41122</v>
      </c>
    </row>
    <row r="217" spans="1:1" x14ac:dyDescent="0.2">
      <c r="A217" s="58">
        <v>41123</v>
      </c>
    </row>
    <row r="218" spans="1:1" x14ac:dyDescent="0.2">
      <c r="A218" s="58">
        <v>41124</v>
      </c>
    </row>
    <row r="219" spans="1:1" x14ac:dyDescent="0.2">
      <c r="A219" s="58">
        <v>41125</v>
      </c>
    </row>
    <row r="220" spans="1:1" x14ac:dyDescent="0.2">
      <c r="A220" s="58">
        <v>41126</v>
      </c>
    </row>
    <row r="221" spans="1:1" x14ac:dyDescent="0.2">
      <c r="A221" s="58">
        <v>41127</v>
      </c>
    </row>
    <row r="222" spans="1:1" x14ac:dyDescent="0.2">
      <c r="A222" s="58">
        <v>41128</v>
      </c>
    </row>
    <row r="223" spans="1:1" x14ac:dyDescent="0.2">
      <c r="A223" s="58">
        <v>41129</v>
      </c>
    </row>
    <row r="224" spans="1:1" x14ac:dyDescent="0.2">
      <c r="A224" s="58">
        <v>41130</v>
      </c>
    </row>
    <row r="225" spans="1:1" x14ac:dyDescent="0.2">
      <c r="A225" s="58">
        <v>41131</v>
      </c>
    </row>
    <row r="226" spans="1:1" x14ac:dyDescent="0.2">
      <c r="A226" s="58">
        <v>41132</v>
      </c>
    </row>
    <row r="227" spans="1:1" x14ac:dyDescent="0.2">
      <c r="A227" s="58">
        <v>41133</v>
      </c>
    </row>
    <row r="228" spans="1:1" x14ac:dyDescent="0.2">
      <c r="A228" s="58">
        <v>41134</v>
      </c>
    </row>
    <row r="229" spans="1:1" x14ac:dyDescent="0.2">
      <c r="A229" s="58">
        <v>41135</v>
      </c>
    </row>
    <row r="230" spans="1:1" x14ac:dyDescent="0.2">
      <c r="A230" s="58">
        <v>41136</v>
      </c>
    </row>
    <row r="231" spans="1:1" x14ac:dyDescent="0.2">
      <c r="A231" s="58">
        <v>41137</v>
      </c>
    </row>
    <row r="232" spans="1:1" x14ac:dyDescent="0.2">
      <c r="A232" s="58">
        <v>41138</v>
      </c>
    </row>
    <row r="233" spans="1:1" x14ac:dyDescent="0.2">
      <c r="A233" s="58">
        <v>41139</v>
      </c>
    </row>
    <row r="234" spans="1:1" x14ac:dyDescent="0.2">
      <c r="A234" s="58">
        <v>41140</v>
      </c>
    </row>
    <row r="235" spans="1:1" x14ac:dyDescent="0.2">
      <c r="A235" s="58">
        <v>41141</v>
      </c>
    </row>
    <row r="236" spans="1:1" x14ac:dyDescent="0.2">
      <c r="A236" s="58">
        <v>41142</v>
      </c>
    </row>
    <row r="237" spans="1:1" x14ac:dyDescent="0.2">
      <c r="A237" s="58">
        <v>41143</v>
      </c>
    </row>
    <row r="238" spans="1:1" x14ac:dyDescent="0.2">
      <c r="A238" s="58">
        <v>41144</v>
      </c>
    </row>
    <row r="239" spans="1:1" x14ac:dyDescent="0.2">
      <c r="A239" s="58">
        <v>41145</v>
      </c>
    </row>
    <row r="240" spans="1:1" x14ac:dyDescent="0.2">
      <c r="A240" s="58">
        <v>41146</v>
      </c>
    </row>
    <row r="241" spans="1:1" x14ac:dyDescent="0.2">
      <c r="A241" s="58">
        <v>41147</v>
      </c>
    </row>
    <row r="242" spans="1:1" x14ac:dyDescent="0.2">
      <c r="A242" s="58">
        <v>41148</v>
      </c>
    </row>
    <row r="243" spans="1:1" x14ac:dyDescent="0.2">
      <c r="A243" s="58">
        <v>41149</v>
      </c>
    </row>
    <row r="244" spans="1:1" x14ac:dyDescent="0.2">
      <c r="A244" s="58">
        <v>41150</v>
      </c>
    </row>
    <row r="245" spans="1:1" x14ac:dyDescent="0.2">
      <c r="A245" s="58">
        <v>41151</v>
      </c>
    </row>
    <row r="246" spans="1:1" x14ac:dyDescent="0.2">
      <c r="A246" s="58">
        <v>41152</v>
      </c>
    </row>
    <row r="247" spans="1:1" x14ac:dyDescent="0.2">
      <c r="A247" s="58">
        <v>41153</v>
      </c>
    </row>
    <row r="248" spans="1:1" x14ac:dyDescent="0.2">
      <c r="A248" s="58">
        <v>41154</v>
      </c>
    </row>
    <row r="249" spans="1:1" x14ac:dyDescent="0.2">
      <c r="A249" s="58">
        <v>41155</v>
      </c>
    </row>
    <row r="250" spans="1:1" x14ac:dyDescent="0.2">
      <c r="A250" s="58">
        <v>41156</v>
      </c>
    </row>
    <row r="251" spans="1:1" x14ac:dyDescent="0.2">
      <c r="A251" s="58">
        <v>41157</v>
      </c>
    </row>
    <row r="252" spans="1:1" x14ac:dyDescent="0.2">
      <c r="A252" s="58">
        <v>41158</v>
      </c>
    </row>
    <row r="253" spans="1:1" x14ac:dyDescent="0.2">
      <c r="A253" s="58">
        <v>41159</v>
      </c>
    </row>
    <row r="254" spans="1:1" x14ac:dyDescent="0.2">
      <c r="A254" s="58">
        <v>41160</v>
      </c>
    </row>
    <row r="255" spans="1:1" x14ac:dyDescent="0.2">
      <c r="A255" s="58">
        <v>41161</v>
      </c>
    </row>
    <row r="256" spans="1:1" x14ac:dyDescent="0.2">
      <c r="A256" s="58">
        <v>41162</v>
      </c>
    </row>
    <row r="257" spans="1:1" x14ac:dyDescent="0.2">
      <c r="A257" s="58">
        <v>41163</v>
      </c>
    </row>
    <row r="258" spans="1:1" x14ac:dyDescent="0.2">
      <c r="A258" s="58">
        <v>41164</v>
      </c>
    </row>
    <row r="259" spans="1:1" x14ac:dyDescent="0.2">
      <c r="A259" s="58">
        <v>41165</v>
      </c>
    </row>
    <row r="260" spans="1:1" x14ac:dyDescent="0.2">
      <c r="A260" s="58">
        <v>41166</v>
      </c>
    </row>
    <row r="261" spans="1:1" x14ac:dyDescent="0.2">
      <c r="A261" s="58">
        <v>41167</v>
      </c>
    </row>
    <row r="262" spans="1:1" x14ac:dyDescent="0.2">
      <c r="A262" s="58">
        <v>41168</v>
      </c>
    </row>
    <row r="263" spans="1:1" x14ac:dyDescent="0.2">
      <c r="A263" s="58">
        <v>41169</v>
      </c>
    </row>
    <row r="264" spans="1:1" x14ac:dyDescent="0.2">
      <c r="A264" s="58">
        <v>41170</v>
      </c>
    </row>
    <row r="265" spans="1:1" x14ac:dyDescent="0.2">
      <c r="A265" s="58">
        <v>41171</v>
      </c>
    </row>
    <row r="266" spans="1:1" x14ac:dyDescent="0.2">
      <c r="A266" s="58">
        <v>41172</v>
      </c>
    </row>
    <row r="267" spans="1:1" x14ac:dyDescent="0.2">
      <c r="A267" s="58">
        <v>41173</v>
      </c>
    </row>
    <row r="268" spans="1:1" x14ac:dyDescent="0.2">
      <c r="A268" s="58">
        <v>41174</v>
      </c>
    </row>
    <row r="269" spans="1:1" x14ac:dyDescent="0.2">
      <c r="A269" s="58">
        <v>41175</v>
      </c>
    </row>
    <row r="270" spans="1:1" x14ac:dyDescent="0.2">
      <c r="A270" s="58">
        <v>41176</v>
      </c>
    </row>
    <row r="271" spans="1:1" x14ac:dyDescent="0.2">
      <c r="A271" s="58">
        <v>41177</v>
      </c>
    </row>
    <row r="272" spans="1:1" x14ac:dyDescent="0.2">
      <c r="A272" s="58">
        <v>41178</v>
      </c>
    </row>
    <row r="273" spans="1:1" x14ac:dyDescent="0.2">
      <c r="A273" s="58">
        <v>41179</v>
      </c>
    </row>
    <row r="274" spans="1:1" x14ac:dyDescent="0.2">
      <c r="A274" s="58">
        <v>41180</v>
      </c>
    </row>
    <row r="275" spans="1:1" x14ac:dyDescent="0.2">
      <c r="A275" s="58">
        <v>41181</v>
      </c>
    </row>
    <row r="276" spans="1:1" x14ac:dyDescent="0.2">
      <c r="A276" s="58">
        <v>41182</v>
      </c>
    </row>
    <row r="277" spans="1:1" x14ac:dyDescent="0.2">
      <c r="A277" s="58">
        <v>41183</v>
      </c>
    </row>
    <row r="278" spans="1:1" x14ac:dyDescent="0.2">
      <c r="A278" s="58">
        <v>41184</v>
      </c>
    </row>
    <row r="279" spans="1:1" x14ac:dyDescent="0.2">
      <c r="A279" s="58">
        <v>41185</v>
      </c>
    </row>
    <row r="280" spans="1:1" x14ac:dyDescent="0.2">
      <c r="A280" s="58">
        <v>41186</v>
      </c>
    </row>
    <row r="281" spans="1:1" x14ac:dyDescent="0.2">
      <c r="A281" s="58">
        <v>41187</v>
      </c>
    </row>
    <row r="282" spans="1:1" x14ac:dyDescent="0.2">
      <c r="A282" s="58">
        <v>41188</v>
      </c>
    </row>
    <row r="283" spans="1:1" x14ac:dyDescent="0.2">
      <c r="A283" s="58">
        <v>41189</v>
      </c>
    </row>
    <row r="284" spans="1:1" x14ac:dyDescent="0.2">
      <c r="A284" s="58">
        <v>41190</v>
      </c>
    </row>
    <row r="285" spans="1:1" x14ac:dyDescent="0.2">
      <c r="A285" s="58">
        <v>41191</v>
      </c>
    </row>
    <row r="286" spans="1:1" x14ac:dyDescent="0.2">
      <c r="A286" s="58">
        <v>41192</v>
      </c>
    </row>
    <row r="287" spans="1:1" x14ac:dyDescent="0.2">
      <c r="A287" s="58">
        <v>41193</v>
      </c>
    </row>
    <row r="288" spans="1:1" x14ac:dyDescent="0.2">
      <c r="A288" s="58">
        <v>41194</v>
      </c>
    </row>
    <row r="289" spans="1:1" x14ac:dyDescent="0.2">
      <c r="A289" s="58">
        <v>41195</v>
      </c>
    </row>
    <row r="290" spans="1:1" x14ac:dyDescent="0.2">
      <c r="A290" s="58">
        <v>41196</v>
      </c>
    </row>
    <row r="291" spans="1:1" x14ac:dyDescent="0.2">
      <c r="A291" s="58">
        <v>41197</v>
      </c>
    </row>
    <row r="292" spans="1:1" x14ac:dyDescent="0.2">
      <c r="A292" s="58">
        <v>41198</v>
      </c>
    </row>
    <row r="293" spans="1:1" x14ac:dyDescent="0.2">
      <c r="A293" s="58">
        <v>41199</v>
      </c>
    </row>
    <row r="294" spans="1:1" x14ac:dyDescent="0.2">
      <c r="A294" s="58">
        <v>41200</v>
      </c>
    </row>
    <row r="295" spans="1:1" x14ac:dyDescent="0.2">
      <c r="A295" s="58">
        <v>41201</v>
      </c>
    </row>
    <row r="296" spans="1:1" x14ac:dyDescent="0.2">
      <c r="A296" s="58">
        <v>41202</v>
      </c>
    </row>
    <row r="297" spans="1:1" x14ac:dyDescent="0.2">
      <c r="A297" s="58">
        <v>41203</v>
      </c>
    </row>
    <row r="298" spans="1:1" x14ac:dyDescent="0.2">
      <c r="A298" s="58">
        <v>41204</v>
      </c>
    </row>
    <row r="299" spans="1:1" x14ac:dyDescent="0.2">
      <c r="A299" s="58">
        <v>41205</v>
      </c>
    </row>
    <row r="300" spans="1:1" x14ac:dyDescent="0.2">
      <c r="A300" s="58">
        <v>41206</v>
      </c>
    </row>
    <row r="301" spans="1:1" x14ac:dyDescent="0.2">
      <c r="A301" s="58">
        <v>41207</v>
      </c>
    </row>
    <row r="302" spans="1:1" x14ac:dyDescent="0.2">
      <c r="A302" s="58">
        <v>41208</v>
      </c>
    </row>
    <row r="303" spans="1:1" x14ac:dyDescent="0.2">
      <c r="A303" s="58">
        <v>41209</v>
      </c>
    </row>
    <row r="304" spans="1:1" x14ac:dyDescent="0.2">
      <c r="A304" s="58">
        <v>41210</v>
      </c>
    </row>
    <row r="305" spans="1:1" x14ac:dyDescent="0.2">
      <c r="A305" s="58">
        <v>41211</v>
      </c>
    </row>
    <row r="306" spans="1:1" x14ac:dyDescent="0.2">
      <c r="A306" s="58">
        <v>41212</v>
      </c>
    </row>
    <row r="307" spans="1:1" x14ac:dyDescent="0.2">
      <c r="A307" s="58">
        <v>41213</v>
      </c>
    </row>
    <row r="308" spans="1:1" x14ac:dyDescent="0.2">
      <c r="A308" s="58">
        <v>41214</v>
      </c>
    </row>
    <row r="309" spans="1:1" x14ac:dyDescent="0.2">
      <c r="A309" s="58">
        <v>41215</v>
      </c>
    </row>
    <row r="310" spans="1:1" x14ac:dyDescent="0.2">
      <c r="A310" s="58">
        <v>41216</v>
      </c>
    </row>
    <row r="311" spans="1:1" x14ac:dyDescent="0.2">
      <c r="A311" s="58">
        <v>41217</v>
      </c>
    </row>
    <row r="312" spans="1:1" x14ac:dyDescent="0.2">
      <c r="A312" s="58">
        <v>41218</v>
      </c>
    </row>
    <row r="313" spans="1:1" x14ac:dyDescent="0.2">
      <c r="A313" s="58">
        <v>41219</v>
      </c>
    </row>
    <row r="314" spans="1:1" x14ac:dyDescent="0.2">
      <c r="A314" s="58">
        <v>41220</v>
      </c>
    </row>
    <row r="315" spans="1:1" x14ac:dyDescent="0.2">
      <c r="A315" s="58">
        <v>41221</v>
      </c>
    </row>
    <row r="316" spans="1:1" x14ac:dyDescent="0.2">
      <c r="A316" s="58">
        <v>41222</v>
      </c>
    </row>
    <row r="317" spans="1:1" x14ac:dyDescent="0.2">
      <c r="A317" s="58">
        <v>41223</v>
      </c>
    </row>
    <row r="318" spans="1:1" x14ac:dyDescent="0.2">
      <c r="A318" s="58">
        <v>41224</v>
      </c>
    </row>
    <row r="319" spans="1:1" x14ac:dyDescent="0.2">
      <c r="A319" s="58">
        <v>41225</v>
      </c>
    </row>
    <row r="320" spans="1:1" x14ac:dyDescent="0.2">
      <c r="A320" s="58">
        <v>41226</v>
      </c>
    </row>
    <row r="321" spans="1:1" x14ac:dyDescent="0.2">
      <c r="A321" s="58">
        <v>41227</v>
      </c>
    </row>
    <row r="322" spans="1:1" x14ac:dyDescent="0.2">
      <c r="A322" s="58">
        <v>41228</v>
      </c>
    </row>
    <row r="323" spans="1:1" x14ac:dyDescent="0.2">
      <c r="A323" s="58">
        <v>41229</v>
      </c>
    </row>
    <row r="324" spans="1:1" x14ac:dyDescent="0.2">
      <c r="A324" s="58">
        <v>41230</v>
      </c>
    </row>
    <row r="325" spans="1:1" x14ac:dyDescent="0.2">
      <c r="A325" s="58">
        <v>41231</v>
      </c>
    </row>
    <row r="326" spans="1:1" x14ac:dyDescent="0.2">
      <c r="A326" s="58">
        <v>41232</v>
      </c>
    </row>
    <row r="327" spans="1:1" x14ac:dyDescent="0.2">
      <c r="A327" s="58">
        <v>41233</v>
      </c>
    </row>
    <row r="328" spans="1:1" x14ac:dyDescent="0.2">
      <c r="A328" s="58">
        <v>41234</v>
      </c>
    </row>
    <row r="329" spans="1:1" x14ac:dyDescent="0.2">
      <c r="A329" s="58">
        <v>41235</v>
      </c>
    </row>
    <row r="330" spans="1:1" x14ac:dyDescent="0.2">
      <c r="A330" s="58">
        <v>41236</v>
      </c>
    </row>
    <row r="331" spans="1:1" x14ac:dyDescent="0.2">
      <c r="A331" s="58">
        <v>41237</v>
      </c>
    </row>
    <row r="332" spans="1:1" x14ac:dyDescent="0.2">
      <c r="A332" s="58">
        <v>41238</v>
      </c>
    </row>
    <row r="333" spans="1:1" x14ac:dyDescent="0.2">
      <c r="A333" s="58">
        <v>41239</v>
      </c>
    </row>
    <row r="334" spans="1:1" x14ac:dyDescent="0.2">
      <c r="A334" s="58">
        <v>41240</v>
      </c>
    </row>
    <row r="335" spans="1:1" x14ac:dyDescent="0.2">
      <c r="A335" s="58">
        <v>41241</v>
      </c>
    </row>
    <row r="336" spans="1:1" x14ac:dyDescent="0.2">
      <c r="A336" s="58">
        <v>41242</v>
      </c>
    </row>
    <row r="337" spans="1:1" x14ac:dyDescent="0.2">
      <c r="A337" s="58">
        <v>41243</v>
      </c>
    </row>
    <row r="338" spans="1:1" x14ac:dyDescent="0.2">
      <c r="A338" s="58">
        <v>41244</v>
      </c>
    </row>
    <row r="339" spans="1:1" x14ac:dyDescent="0.2">
      <c r="A339" s="58">
        <v>41245</v>
      </c>
    </row>
    <row r="340" spans="1:1" x14ac:dyDescent="0.2">
      <c r="A340" s="58">
        <v>41246</v>
      </c>
    </row>
    <row r="341" spans="1:1" x14ac:dyDescent="0.2">
      <c r="A341" s="58">
        <v>41247</v>
      </c>
    </row>
    <row r="342" spans="1:1" x14ac:dyDescent="0.2">
      <c r="A342" s="58">
        <v>41248</v>
      </c>
    </row>
    <row r="343" spans="1:1" x14ac:dyDescent="0.2">
      <c r="A343" s="58">
        <v>41249</v>
      </c>
    </row>
    <row r="344" spans="1:1" x14ac:dyDescent="0.2">
      <c r="A344" s="58">
        <v>41250</v>
      </c>
    </row>
    <row r="345" spans="1:1" x14ac:dyDescent="0.2">
      <c r="A345" s="58">
        <v>41251</v>
      </c>
    </row>
    <row r="346" spans="1:1" x14ac:dyDescent="0.2">
      <c r="A346" s="58">
        <v>41252</v>
      </c>
    </row>
    <row r="347" spans="1:1" x14ac:dyDescent="0.2">
      <c r="A347" s="58">
        <v>41253</v>
      </c>
    </row>
    <row r="348" spans="1:1" x14ac:dyDescent="0.2">
      <c r="A348" s="58">
        <v>41254</v>
      </c>
    </row>
    <row r="349" spans="1:1" x14ac:dyDescent="0.2">
      <c r="A349" s="58">
        <v>41255</v>
      </c>
    </row>
    <row r="350" spans="1:1" x14ac:dyDescent="0.2">
      <c r="A350" s="58">
        <v>41256</v>
      </c>
    </row>
    <row r="351" spans="1:1" x14ac:dyDescent="0.2">
      <c r="A351" s="58">
        <v>41257</v>
      </c>
    </row>
    <row r="352" spans="1:1" x14ac:dyDescent="0.2">
      <c r="A352" s="58">
        <v>41258</v>
      </c>
    </row>
    <row r="353" spans="1:1" x14ac:dyDescent="0.2">
      <c r="A353" s="58">
        <v>41259</v>
      </c>
    </row>
    <row r="354" spans="1:1" x14ac:dyDescent="0.2">
      <c r="A354" s="58">
        <v>41260</v>
      </c>
    </row>
    <row r="355" spans="1:1" x14ac:dyDescent="0.2">
      <c r="A355" s="58">
        <v>41261</v>
      </c>
    </row>
    <row r="356" spans="1:1" x14ac:dyDescent="0.2">
      <c r="A356" s="58">
        <v>41262</v>
      </c>
    </row>
    <row r="357" spans="1:1" x14ac:dyDescent="0.2">
      <c r="A357" s="58">
        <v>41263</v>
      </c>
    </row>
    <row r="358" spans="1:1" x14ac:dyDescent="0.2">
      <c r="A358" s="58">
        <v>41264</v>
      </c>
    </row>
    <row r="359" spans="1:1" x14ac:dyDescent="0.2">
      <c r="A359" s="58">
        <v>41265</v>
      </c>
    </row>
    <row r="360" spans="1:1" x14ac:dyDescent="0.2">
      <c r="A360" s="58">
        <v>41266</v>
      </c>
    </row>
    <row r="361" spans="1:1" x14ac:dyDescent="0.2">
      <c r="A361" s="58">
        <v>41267</v>
      </c>
    </row>
    <row r="362" spans="1:1" x14ac:dyDescent="0.2">
      <c r="A362" s="58">
        <v>41268</v>
      </c>
    </row>
    <row r="363" spans="1:1" x14ac:dyDescent="0.2">
      <c r="A363" s="58">
        <v>41269</v>
      </c>
    </row>
    <row r="364" spans="1:1" x14ac:dyDescent="0.2">
      <c r="A364" s="58">
        <v>41270</v>
      </c>
    </row>
    <row r="365" spans="1:1" x14ac:dyDescent="0.2">
      <c r="A365" s="58">
        <v>41271</v>
      </c>
    </row>
    <row r="366" spans="1:1" x14ac:dyDescent="0.2">
      <c r="A366" s="58">
        <v>41272</v>
      </c>
    </row>
    <row r="367" spans="1:1" x14ac:dyDescent="0.2">
      <c r="A367" s="58">
        <v>41273</v>
      </c>
    </row>
    <row r="368" spans="1:1" x14ac:dyDescent="0.2">
      <c r="A368" s="58">
        <v>41274</v>
      </c>
    </row>
    <row r="369" spans="1:1" x14ac:dyDescent="0.2">
      <c r="A369" s="58">
        <v>41275</v>
      </c>
    </row>
    <row r="370" spans="1:1" x14ac:dyDescent="0.2">
      <c r="A370" s="58">
        <v>41276</v>
      </c>
    </row>
    <row r="371" spans="1:1" x14ac:dyDescent="0.2">
      <c r="A371" s="58">
        <v>41277</v>
      </c>
    </row>
    <row r="372" spans="1:1" x14ac:dyDescent="0.2">
      <c r="A372" s="58">
        <v>41278</v>
      </c>
    </row>
    <row r="373" spans="1:1" x14ac:dyDescent="0.2">
      <c r="A373" s="58">
        <v>41279</v>
      </c>
    </row>
    <row r="374" spans="1:1" x14ac:dyDescent="0.2">
      <c r="A374" s="58">
        <v>41280</v>
      </c>
    </row>
    <row r="375" spans="1:1" x14ac:dyDescent="0.2">
      <c r="A375" s="58">
        <v>41281</v>
      </c>
    </row>
    <row r="376" spans="1:1" x14ac:dyDescent="0.2">
      <c r="A376" s="58">
        <v>41282</v>
      </c>
    </row>
    <row r="377" spans="1:1" x14ac:dyDescent="0.2">
      <c r="A377" s="58">
        <v>41283</v>
      </c>
    </row>
    <row r="378" spans="1:1" x14ac:dyDescent="0.2">
      <c r="A378" s="58">
        <v>41284</v>
      </c>
    </row>
    <row r="379" spans="1:1" x14ac:dyDescent="0.2">
      <c r="A379" s="58">
        <v>41285</v>
      </c>
    </row>
    <row r="380" spans="1:1" x14ac:dyDescent="0.2">
      <c r="A380" s="58">
        <v>41286</v>
      </c>
    </row>
    <row r="381" spans="1:1" x14ac:dyDescent="0.2">
      <c r="A381" s="58">
        <v>41287</v>
      </c>
    </row>
    <row r="382" spans="1:1" x14ac:dyDescent="0.2">
      <c r="A382" s="58">
        <v>41288</v>
      </c>
    </row>
    <row r="383" spans="1:1" x14ac:dyDescent="0.2">
      <c r="A383" s="58">
        <v>41289</v>
      </c>
    </row>
    <row r="384" spans="1:1" x14ac:dyDescent="0.2">
      <c r="A384" s="58">
        <v>41290</v>
      </c>
    </row>
    <row r="385" spans="1:1" x14ac:dyDescent="0.2">
      <c r="A385" s="58">
        <v>41291</v>
      </c>
    </row>
    <row r="386" spans="1:1" x14ac:dyDescent="0.2">
      <c r="A386" s="58">
        <v>41292</v>
      </c>
    </row>
    <row r="387" spans="1:1" x14ac:dyDescent="0.2">
      <c r="A387" s="58">
        <v>41293</v>
      </c>
    </row>
    <row r="388" spans="1:1" x14ac:dyDescent="0.2">
      <c r="A388" s="58">
        <v>41294</v>
      </c>
    </row>
    <row r="389" spans="1:1" x14ac:dyDescent="0.2">
      <c r="A389" s="58">
        <v>41295</v>
      </c>
    </row>
    <row r="390" spans="1:1" x14ac:dyDescent="0.2">
      <c r="A390" s="58">
        <v>41296</v>
      </c>
    </row>
    <row r="391" spans="1:1" x14ac:dyDescent="0.2">
      <c r="A391" s="58">
        <v>41297</v>
      </c>
    </row>
    <row r="392" spans="1:1" x14ac:dyDescent="0.2">
      <c r="A392" s="58">
        <v>41298</v>
      </c>
    </row>
    <row r="393" spans="1:1" x14ac:dyDescent="0.2">
      <c r="A393" s="58">
        <v>41299</v>
      </c>
    </row>
    <row r="394" spans="1:1" x14ac:dyDescent="0.2">
      <c r="A394" s="58">
        <v>41300</v>
      </c>
    </row>
    <row r="395" spans="1:1" x14ac:dyDescent="0.2">
      <c r="A395" s="58">
        <v>41301</v>
      </c>
    </row>
    <row r="396" spans="1:1" x14ac:dyDescent="0.2">
      <c r="A396" s="58">
        <v>41302</v>
      </c>
    </row>
    <row r="397" spans="1:1" x14ac:dyDescent="0.2">
      <c r="A397" s="58">
        <v>41303</v>
      </c>
    </row>
    <row r="398" spans="1:1" x14ac:dyDescent="0.2">
      <c r="A398" s="58">
        <v>41304</v>
      </c>
    </row>
    <row r="399" spans="1:1" x14ac:dyDescent="0.2">
      <c r="A399" s="58">
        <v>41305</v>
      </c>
    </row>
    <row r="400" spans="1:1" x14ac:dyDescent="0.2">
      <c r="A400" s="58">
        <v>41306</v>
      </c>
    </row>
    <row r="401" spans="1:1" x14ac:dyDescent="0.2">
      <c r="A401" s="58">
        <v>41307</v>
      </c>
    </row>
    <row r="402" spans="1:1" x14ac:dyDescent="0.2">
      <c r="A402" s="58">
        <v>41308</v>
      </c>
    </row>
    <row r="403" spans="1:1" x14ac:dyDescent="0.2">
      <c r="A403" s="58">
        <v>41309</v>
      </c>
    </row>
    <row r="404" spans="1:1" x14ac:dyDescent="0.2">
      <c r="A404" s="58">
        <v>41310</v>
      </c>
    </row>
    <row r="405" spans="1:1" x14ac:dyDescent="0.2">
      <c r="A405" s="58">
        <v>41311</v>
      </c>
    </row>
    <row r="406" spans="1:1" x14ac:dyDescent="0.2">
      <c r="A406" s="58">
        <v>41312</v>
      </c>
    </row>
    <row r="407" spans="1:1" x14ac:dyDescent="0.2">
      <c r="A407" s="58">
        <v>41313</v>
      </c>
    </row>
    <row r="408" spans="1:1" x14ac:dyDescent="0.2">
      <c r="A408" s="58">
        <v>41314</v>
      </c>
    </row>
    <row r="409" spans="1:1" x14ac:dyDescent="0.2">
      <c r="A409" s="58">
        <v>41315</v>
      </c>
    </row>
    <row r="410" spans="1:1" x14ac:dyDescent="0.2">
      <c r="A410" s="58">
        <v>41316</v>
      </c>
    </row>
    <row r="411" spans="1:1" x14ac:dyDescent="0.2">
      <c r="A411" s="58">
        <v>41317</v>
      </c>
    </row>
    <row r="412" spans="1:1" x14ac:dyDescent="0.2">
      <c r="A412" s="58">
        <v>41318</v>
      </c>
    </row>
    <row r="413" spans="1:1" x14ac:dyDescent="0.2">
      <c r="A413" s="58">
        <v>41319</v>
      </c>
    </row>
    <row r="414" spans="1:1" x14ac:dyDescent="0.2">
      <c r="A414" s="58">
        <v>41320</v>
      </c>
    </row>
    <row r="415" spans="1:1" x14ac:dyDescent="0.2">
      <c r="A415" s="58">
        <v>41321</v>
      </c>
    </row>
    <row r="416" spans="1:1" x14ac:dyDescent="0.2">
      <c r="A416" s="58">
        <v>41322</v>
      </c>
    </row>
    <row r="417" spans="1:1" x14ac:dyDescent="0.2">
      <c r="A417" s="58">
        <v>41323</v>
      </c>
    </row>
    <row r="418" spans="1:1" x14ac:dyDescent="0.2">
      <c r="A418" s="58">
        <v>41324</v>
      </c>
    </row>
    <row r="419" spans="1:1" x14ac:dyDescent="0.2">
      <c r="A419" s="58">
        <v>41325</v>
      </c>
    </row>
    <row r="420" spans="1:1" x14ac:dyDescent="0.2">
      <c r="A420" s="58">
        <v>41326</v>
      </c>
    </row>
    <row r="421" spans="1:1" x14ac:dyDescent="0.2">
      <c r="A421" s="58">
        <v>41327</v>
      </c>
    </row>
    <row r="422" spans="1:1" x14ac:dyDescent="0.2">
      <c r="A422" s="58">
        <v>41328</v>
      </c>
    </row>
    <row r="423" spans="1:1" x14ac:dyDescent="0.2">
      <c r="A423" s="58">
        <v>41329</v>
      </c>
    </row>
    <row r="424" spans="1:1" x14ac:dyDescent="0.2">
      <c r="A424" s="58">
        <v>41330</v>
      </c>
    </row>
    <row r="425" spans="1:1" x14ac:dyDescent="0.2">
      <c r="A425" s="58">
        <v>41331</v>
      </c>
    </row>
    <row r="426" spans="1:1" x14ac:dyDescent="0.2">
      <c r="A426" s="58">
        <v>41332</v>
      </c>
    </row>
    <row r="427" spans="1:1" x14ac:dyDescent="0.2">
      <c r="A427" s="58">
        <v>41333</v>
      </c>
    </row>
    <row r="428" spans="1:1" x14ac:dyDescent="0.2">
      <c r="A428" s="58">
        <v>41334</v>
      </c>
    </row>
    <row r="429" spans="1:1" x14ac:dyDescent="0.2">
      <c r="A429" s="58">
        <v>41335</v>
      </c>
    </row>
    <row r="430" spans="1:1" x14ac:dyDescent="0.2">
      <c r="A430" s="58">
        <v>41336</v>
      </c>
    </row>
    <row r="431" spans="1:1" x14ac:dyDescent="0.2">
      <c r="A431" s="58">
        <v>41337</v>
      </c>
    </row>
    <row r="432" spans="1:1" x14ac:dyDescent="0.2">
      <c r="A432" s="58">
        <v>41338</v>
      </c>
    </row>
    <row r="433" spans="1:1" x14ac:dyDescent="0.2">
      <c r="A433" s="58">
        <v>41339</v>
      </c>
    </row>
    <row r="434" spans="1:1" x14ac:dyDescent="0.2">
      <c r="A434" s="58">
        <v>41340</v>
      </c>
    </row>
    <row r="435" spans="1:1" x14ac:dyDescent="0.2">
      <c r="A435" s="58">
        <v>41341</v>
      </c>
    </row>
    <row r="436" spans="1:1" x14ac:dyDescent="0.2">
      <c r="A436" s="58">
        <v>41342</v>
      </c>
    </row>
    <row r="437" spans="1:1" x14ac:dyDescent="0.2">
      <c r="A437" s="58">
        <v>41343</v>
      </c>
    </row>
    <row r="438" spans="1:1" x14ac:dyDescent="0.2">
      <c r="A438" s="58">
        <v>41344</v>
      </c>
    </row>
    <row r="439" spans="1:1" x14ac:dyDescent="0.2">
      <c r="A439" s="58">
        <v>41345</v>
      </c>
    </row>
    <row r="440" spans="1:1" x14ac:dyDescent="0.2">
      <c r="A440" s="58">
        <v>41346</v>
      </c>
    </row>
    <row r="441" spans="1:1" x14ac:dyDescent="0.2">
      <c r="A441" s="58">
        <v>41347</v>
      </c>
    </row>
    <row r="442" spans="1:1" x14ac:dyDescent="0.2">
      <c r="A442" s="58">
        <v>41348</v>
      </c>
    </row>
    <row r="443" spans="1:1" x14ac:dyDescent="0.2">
      <c r="A443" s="58">
        <v>41349</v>
      </c>
    </row>
    <row r="444" spans="1:1" x14ac:dyDescent="0.2">
      <c r="A444" s="58">
        <v>41350</v>
      </c>
    </row>
    <row r="445" spans="1:1" x14ac:dyDescent="0.2">
      <c r="A445" s="58">
        <v>41351</v>
      </c>
    </row>
    <row r="446" spans="1:1" x14ac:dyDescent="0.2">
      <c r="A446" s="58">
        <v>41352</v>
      </c>
    </row>
    <row r="447" spans="1:1" x14ac:dyDescent="0.2">
      <c r="A447" s="58">
        <v>41353</v>
      </c>
    </row>
    <row r="448" spans="1:1" x14ac:dyDescent="0.2">
      <c r="A448" s="58">
        <v>41354</v>
      </c>
    </row>
    <row r="449" spans="1:1" x14ac:dyDescent="0.2">
      <c r="A449" s="58">
        <v>41355</v>
      </c>
    </row>
    <row r="450" spans="1:1" x14ac:dyDescent="0.2">
      <c r="A450" s="58">
        <v>41356</v>
      </c>
    </row>
    <row r="451" spans="1:1" x14ac:dyDescent="0.2">
      <c r="A451" s="58">
        <v>41357</v>
      </c>
    </row>
    <row r="452" spans="1:1" x14ac:dyDescent="0.2">
      <c r="A452" s="58">
        <v>41358</v>
      </c>
    </row>
    <row r="453" spans="1:1" x14ac:dyDescent="0.2">
      <c r="A453" s="58">
        <v>41359</v>
      </c>
    </row>
    <row r="454" spans="1:1" x14ac:dyDescent="0.2">
      <c r="A454" s="58">
        <v>41360</v>
      </c>
    </row>
    <row r="455" spans="1:1" x14ac:dyDescent="0.2">
      <c r="A455" s="58">
        <v>41361</v>
      </c>
    </row>
    <row r="456" spans="1:1" x14ac:dyDescent="0.2">
      <c r="A456" s="58">
        <v>41362</v>
      </c>
    </row>
    <row r="457" spans="1:1" x14ac:dyDescent="0.2">
      <c r="A457" s="58">
        <v>41363</v>
      </c>
    </row>
    <row r="458" spans="1:1" x14ac:dyDescent="0.2">
      <c r="A458" s="58">
        <v>41364</v>
      </c>
    </row>
    <row r="459" spans="1:1" x14ac:dyDescent="0.2">
      <c r="A459" s="58">
        <v>41365</v>
      </c>
    </row>
    <row r="460" spans="1:1" x14ac:dyDescent="0.2">
      <c r="A460" s="58">
        <v>41366</v>
      </c>
    </row>
    <row r="461" spans="1:1" x14ac:dyDescent="0.2">
      <c r="A461" s="58">
        <v>41367</v>
      </c>
    </row>
    <row r="462" spans="1:1" x14ac:dyDescent="0.2">
      <c r="A462" s="58">
        <v>41368</v>
      </c>
    </row>
    <row r="463" spans="1:1" x14ac:dyDescent="0.2">
      <c r="A463" s="58">
        <v>41369</v>
      </c>
    </row>
    <row r="464" spans="1:1" x14ac:dyDescent="0.2">
      <c r="A464" s="58">
        <v>41370</v>
      </c>
    </row>
    <row r="465" spans="1:1" x14ac:dyDescent="0.2">
      <c r="A465" s="58">
        <v>41371</v>
      </c>
    </row>
    <row r="466" spans="1:1" x14ac:dyDescent="0.2">
      <c r="A466" s="58">
        <v>41372</v>
      </c>
    </row>
    <row r="467" spans="1:1" x14ac:dyDescent="0.2">
      <c r="A467" s="58">
        <v>41373</v>
      </c>
    </row>
    <row r="468" spans="1:1" x14ac:dyDescent="0.2">
      <c r="A468" s="58">
        <v>41374</v>
      </c>
    </row>
    <row r="469" spans="1:1" x14ac:dyDescent="0.2">
      <c r="A469" s="58">
        <v>41375</v>
      </c>
    </row>
    <row r="470" spans="1:1" x14ac:dyDescent="0.2">
      <c r="A470" s="58">
        <v>41376</v>
      </c>
    </row>
    <row r="471" spans="1:1" x14ac:dyDescent="0.2">
      <c r="A471" s="58">
        <v>41377</v>
      </c>
    </row>
    <row r="472" spans="1:1" x14ac:dyDescent="0.2">
      <c r="A472" s="58">
        <v>41378</v>
      </c>
    </row>
    <row r="473" spans="1:1" x14ac:dyDescent="0.2">
      <c r="A473" s="58">
        <v>41379</v>
      </c>
    </row>
    <row r="474" spans="1:1" x14ac:dyDescent="0.2">
      <c r="A474" s="58">
        <v>41380</v>
      </c>
    </row>
    <row r="475" spans="1:1" x14ac:dyDescent="0.2">
      <c r="A475" s="58">
        <v>41381</v>
      </c>
    </row>
    <row r="476" spans="1:1" x14ac:dyDescent="0.2">
      <c r="A476" s="58">
        <v>41382</v>
      </c>
    </row>
    <row r="477" spans="1:1" x14ac:dyDescent="0.2">
      <c r="A477" s="58">
        <v>41383</v>
      </c>
    </row>
    <row r="478" spans="1:1" x14ac:dyDescent="0.2">
      <c r="A478" s="58">
        <v>41384</v>
      </c>
    </row>
    <row r="479" spans="1:1" x14ac:dyDescent="0.2">
      <c r="A479" s="58">
        <v>41385</v>
      </c>
    </row>
    <row r="480" spans="1:1" x14ac:dyDescent="0.2">
      <c r="A480" s="58">
        <v>41386</v>
      </c>
    </row>
    <row r="481" spans="1:1" x14ac:dyDescent="0.2">
      <c r="A481" s="58">
        <v>41387</v>
      </c>
    </row>
    <row r="482" spans="1:1" x14ac:dyDescent="0.2">
      <c r="A482" s="58">
        <v>41388</v>
      </c>
    </row>
    <row r="483" spans="1:1" x14ac:dyDescent="0.2">
      <c r="A483" s="58">
        <v>41389</v>
      </c>
    </row>
    <row r="484" spans="1:1" x14ac:dyDescent="0.2">
      <c r="A484" s="58">
        <v>41390</v>
      </c>
    </row>
    <row r="485" spans="1:1" x14ac:dyDescent="0.2">
      <c r="A485" s="58">
        <v>41391</v>
      </c>
    </row>
    <row r="486" spans="1:1" x14ac:dyDescent="0.2">
      <c r="A486" s="58">
        <v>41392</v>
      </c>
    </row>
    <row r="487" spans="1:1" x14ac:dyDescent="0.2">
      <c r="A487" s="58">
        <v>41393</v>
      </c>
    </row>
    <row r="488" spans="1:1" x14ac:dyDescent="0.2">
      <c r="A488" s="58">
        <v>41394</v>
      </c>
    </row>
    <row r="489" spans="1:1" x14ac:dyDescent="0.2">
      <c r="A489" s="58">
        <v>41395</v>
      </c>
    </row>
    <row r="490" spans="1:1" x14ac:dyDescent="0.2">
      <c r="A490" s="58">
        <v>41396</v>
      </c>
    </row>
    <row r="491" spans="1:1" x14ac:dyDescent="0.2">
      <c r="A491" s="58">
        <v>41397</v>
      </c>
    </row>
    <row r="492" spans="1:1" x14ac:dyDescent="0.2">
      <c r="A492" s="58">
        <v>41398</v>
      </c>
    </row>
    <row r="493" spans="1:1" x14ac:dyDescent="0.2">
      <c r="A493" s="58">
        <v>41399</v>
      </c>
    </row>
    <row r="494" spans="1:1" x14ac:dyDescent="0.2">
      <c r="A494" s="58">
        <v>41400</v>
      </c>
    </row>
    <row r="495" spans="1:1" x14ac:dyDescent="0.2">
      <c r="A495" s="58">
        <v>41401</v>
      </c>
    </row>
    <row r="496" spans="1:1" x14ac:dyDescent="0.2">
      <c r="A496" s="58">
        <v>41402</v>
      </c>
    </row>
    <row r="497" spans="1:1" x14ac:dyDescent="0.2">
      <c r="A497" s="58">
        <v>41403</v>
      </c>
    </row>
    <row r="498" spans="1:1" x14ac:dyDescent="0.2">
      <c r="A498" s="58">
        <v>41404</v>
      </c>
    </row>
    <row r="499" spans="1:1" x14ac:dyDescent="0.2">
      <c r="A499" s="58">
        <v>41405</v>
      </c>
    </row>
    <row r="500" spans="1:1" x14ac:dyDescent="0.2">
      <c r="A500" s="58">
        <v>41406</v>
      </c>
    </row>
    <row r="501" spans="1:1" x14ac:dyDescent="0.2">
      <c r="A501" s="58">
        <v>41407</v>
      </c>
    </row>
    <row r="502" spans="1:1" x14ac:dyDescent="0.2">
      <c r="A502" s="58">
        <v>41408</v>
      </c>
    </row>
    <row r="503" spans="1:1" x14ac:dyDescent="0.2">
      <c r="A503" s="58">
        <v>41409</v>
      </c>
    </row>
    <row r="504" spans="1:1" x14ac:dyDescent="0.2">
      <c r="A504" s="58">
        <v>41410</v>
      </c>
    </row>
    <row r="505" spans="1:1" x14ac:dyDescent="0.2">
      <c r="A505" s="58">
        <v>41411</v>
      </c>
    </row>
    <row r="506" spans="1:1" x14ac:dyDescent="0.2">
      <c r="A506" s="58">
        <v>41412</v>
      </c>
    </row>
    <row r="507" spans="1:1" x14ac:dyDescent="0.2">
      <c r="A507" s="58">
        <v>41413</v>
      </c>
    </row>
    <row r="508" spans="1:1" x14ac:dyDescent="0.2">
      <c r="A508" s="58">
        <v>41414</v>
      </c>
    </row>
    <row r="509" spans="1:1" x14ac:dyDescent="0.2">
      <c r="A509" s="58">
        <v>41415</v>
      </c>
    </row>
    <row r="510" spans="1:1" x14ac:dyDescent="0.2">
      <c r="A510" s="58">
        <v>41416</v>
      </c>
    </row>
    <row r="511" spans="1:1" x14ac:dyDescent="0.2">
      <c r="A511" s="58">
        <v>41417</v>
      </c>
    </row>
    <row r="512" spans="1:1" x14ac:dyDescent="0.2">
      <c r="A512" s="58">
        <v>41418</v>
      </c>
    </row>
    <row r="513" spans="1:1" x14ac:dyDescent="0.2">
      <c r="A513" s="58">
        <v>41419</v>
      </c>
    </row>
    <row r="514" spans="1:1" x14ac:dyDescent="0.2">
      <c r="A514" s="58">
        <v>41420</v>
      </c>
    </row>
    <row r="515" spans="1:1" x14ac:dyDescent="0.2">
      <c r="A515" s="58">
        <v>41421</v>
      </c>
    </row>
    <row r="516" spans="1:1" x14ac:dyDescent="0.2">
      <c r="A516" s="58">
        <v>41422</v>
      </c>
    </row>
    <row r="517" spans="1:1" x14ac:dyDescent="0.2">
      <c r="A517" s="58">
        <v>41423</v>
      </c>
    </row>
    <row r="518" spans="1:1" x14ac:dyDescent="0.2">
      <c r="A518" s="58">
        <v>41424</v>
      </c>
    </row>
    <row r="519" spans="1:1" x14ac:dyDescent="0.2">
      <c r="A519" s="58">
        <v>41425</v>
      </c>
    </row>
    <row r="520" spans="1:1" x14ac:dyDescent="0.2">
      <c r="A520" s="58">
        <v>41426</v>
      </c>
    </row>
    <row r="521" spans="1:1" x14ac:dyDescent="0.2">
      <c r="A521" s="58">
        <v>41427</v>
      </c>
    </row>
    <row r="522" spans="1:1" x14ac:dyDescent="0.2">
      <c r="A522" s="58">
        <v>41428</v>
      </c>
    </row>
    <row r="523" spans="1:1" x14ac:dyDescent="0.2">
      <c r="A523" s="58">
        <v>41429</v>
      </c>
    </row>
    <row r="524" spans="1:1" x14ac:dyDescent="0.2">
      <c r="A524" s="58">
        <v>41430</v>
      </c>
    </row>
    <row r="525" spans="1:1" x14ac:dyDescent="0.2">
      <c r="A525" s="58">
        <v>41431</v>
      </c>
    </row>
    <row r="526" spans="1:1" x14ac:dyDescent="0.2">
      <c r="A526" s="58">
        <v>41432</v>
      </c>
    </row>
    <row r="527" spans="1:1" x14ac:dyDescent="0.2">
      <c r="A527" s="58">
        <v>41433</v>
      </c>
    </row>
    <row r="528" spans="1:1" x14ac:dyDescent="0.2">
      <c r="A528" s="58">
        <v>41434</v>
      </c>
    </row>
    <row r="529" spans="1:1" x14ac:dyDescent="0.2">
      <c r="A529" s="58">
        <v>41435</v>
      </c>
    </row>
    <row r="530" spans="1:1" x14ac:dyDescent="0.2">
      <c r="A530" s="58">
        <v>41436</v>
      </c>
    </row>
    <row r="531" spans="1:1" x14ac:dyDescent="0.2">
      <c r="A531" s="58">
        <v>41437</v>
      </c>
    </row>
    <row r="532" spans="1:1" x14ac:dyDescent="0.2">
      <c r="A532" s="58">
        <v>41438</v>
      </c>
    </row>
    <row r="533" spans="1:1" x14ac:dyDescent="0.2">
      <c r="A533" s="58">
        <v>41439</v>
      </c>
    </row>
    <row r="534" spans="1:1" x14ac:dyDescent="0.2">
      <c r="A534" s="58">
        <v>41440</v>
      </c>
    </row>
    <row r="535" spans="1:1" x14ac:dyDescent="0.2">
      <c r="A535" s="58">
        <v>41441</v>
      </c>
    </row>
    <row r="536" spans="1:1" x14ac:dyDescent="0.2">
      <c r="A536" s="58">
        <v>41442</v>
      </c>
    </row>
    <row r="537" spans="1:1" x14ac:dyDescent="0.2">
      <c r="A537" s="58">
        <v>41443</v>
      </c>
    </row>
    <row r="538" spans="1:1" x14ac:dyDescent="0.2">
      <c r="A538" s="58">
        <v>41444</v>
      </c>
    </row>
    <row r="539" spans="1:1" x14ac:dyDescent="0.2">
      <c r="A539" s="58">
        <v>41445</v>
      </c>
    </row>
    <row r="540" spans="1:1" x14ac:dyDescent="0.2">
      <c r="A540" s="58">
        <v>41446</v>
      </c>
    </row>
    <row r="541" spans="1:1" x14ac:dyDescent="0.2">
      <c r="A541" s="58">
        <v>41447</v>
      </c>
    </row>
    <row r="542" spans="1:1" x14ac:dyDescent="0.2">
      <c r="A542" s="58">
        <v>41448</v>
      </c>
    </row>
    <row r="543" spans="1:1" x14ac:dyDescent="0.2">
      <c r="A543" s="58">
        <v>41449</v>
      </c>
    </row>
    <row r="544" spans="1:1" x14ac:dyDescent="0.2">
      <c r="A544" s="58">
        <v>41450</v>
      </c>
    </row>
    <row r="545" spans="1:1" x14ac:dyDescent="0.2">
      <c r="A545" s="58">
        <v>41451</v>
      </c>
    </row>
    <row r="546" spans="1:1" x14ac:dyDescent="0.2">
      <c r="A546" s="58">
        <v>41452</v>
      </c>
    </row>
    <row r="547" spans="1:1" x14ac:dyDescent="0.2">
      <c r="A547" s="58">
        <v>41453</v>
      </c>
    </row>
    <row r="548" spans="1:1" x14ac:dyDescent="0.2">
      <c r="A548" s="58">
        <v>41454</v>
      </c>
    </row>
    <row r="549" spans="1:1" x14ac:dyDescent="0.2">
      <c r="A549" s="58">
        <v>41455</v>
      </c>
    </row>
    <row r="550" spans="1:1" x14ac:dyDescent="0.2">
      <c r="A550" s="58">
        <v>41456</v>
      </c>
    </row>
    <row r="551" spans="1:1" x14ac:dyDescent="0.2">
      <c r="A551" s="58">
        <v>41457</v>
      </c>
    </row>
    <row r="552" spans="1:1" x14ac:dyDescent="0.2">
      <c r="A552" s="58">
        <v>41458</v>
      </c>
    </row>
    <row r="553" spans="1:1" x14ac:dyDescent="0.2">
      <c r="A553" s="58">
        <v>41459</v>
      </c>
    </row>
    <row r="554" spans="1:1" x14ac:dyDescent="0.2">
      <c r="A554" s="58">
        <v>41460</v>
      </c>
    </row>
    <row r="555" spans="1:1" x14ac:dyDescent="0.2">
      <c r="A555" s="58">
        <v>41461</v>
      </c>
    </row>
    <row r="556" spans="1:1" x14ac:dyDescent="0.2">
      <c r="A556" s="58">
        <v>41462</v>
      </c>
    </row>
    <row r="557" spans="1:1" x14ac:dyDescent="0.2">
      <c r="A557" s="58">
        <v>41463</v>
      </c>
    </row>
    <row r="558" spans="1:1" x14ac:dyDescent="0.2">
      <c r="A558" s="58">
        <v>41464</v>
      </c>
    </row>
    <row r="559" spans="1:1" x14ac:dyDescent="0.2">
      <c r="A559" s="58">
        <v>41465</v>
      </c>
    </row>
    <row r="560" spans="1:1" x14ac:dyDescent="0.2">
      <c r="A560" s="58">
        <v>41466</v>
      </c>
    </row>
    <row r="561" spans="1:1" x14ac:dyDescent="0.2">
      <c r="A561" s="58">
        <v>41467</v>
      </c>
    </row>
    <row r="562" spans="1:1" x14ac:dyDescent="0.2">
      <c r="A562" s="58">
        <v>41468</v>
      </c>
    </row>
    <row r="563" spans="1:1" x14ac:dyDescent="0.2">
      <c r="A563" s="58">
        <v>41469</v>
      </c>
    </row>
    <row r="564" spans="1:1" x14ac:dyDescent="0.2">
      <c r="A564" s="58">
        <v>41470</v>
      </c>
    </row>
    <row r="565" spans="1:1" x14ac:dyDescent="0.2">
      <c r="A565" s="58">
        <v>41471</v>
      </c>
    </row>
    <row r="566" spans="1:1" x14ac:dyDescent="0.2">
      <c r="A566" s="58">
        <v>41472</v>
      </c>
    </row>
    <row r="567" spans="1:1" x14ac:dyDescent="0.2">
      <c r="A567" s="58">
        <v>41473</v>
      </c>
    </row>
    <row r="568" spans="1:1" x14ac:dyDescent="0.2">
      <c r="A568" s="58">
        <v>41474</v>
      </c>
    </row>
    <row r="569" spans="1:1" x14ac:dyDescent="0.2">
      <c r="A569" s="58">
        <v>41475</v>
      </c>
    </row>
    <row r="570" spans="1:1" x14ac:dyDescent="0.2">
      <c r="A570" s="58">
        <v>41476</v>
      </c>
    </row>
    <row r="571" spans="1:1" x14ac:dyDescent="0.2">
      <c r="A571" s="58">
        <v>41477</v>
      </c>
    </row>
    <row r="572" spans="1:1" x14ac:dyDescent="0.2">
      <c r="A572" s="58">
        <v>41478</v>
      </c>
    </row>
    <row r="573" spans="1:1" x14ac:dyDescent="0.2">
      <c r="A573" s="58">
        <v>41479</v>
      </c>
    </row>
    <row r="574" spans="1:1" x14ac:dyDescent="0.2">
      <c r="A574" s="58">
        <v>41480</v>
      </c>
    </row>
    <row r="575" spans="1:1" x14ac:dyDescent="0.2">
      <c r="A575" s="58">
        <v>41481</v>
      </c>
    </row>
    <row r="576" spans="1:1" x14ac:dyDescent="0.2">
      <c r="A576" s="58">
        <v>41482</v>
      </c>
    </row>
    <row r="577" spans="1:1" x14ac:dyDescent="0.2">
      <c r="A577" s="58">
        <v>41483</v>
      </c>
    </row>
    <row r="578" spans="1:1" x14ac:dyDescent="0.2">
      <c r="A578" s="58">
        <v>41484</v>
      </c>
    </row>
    <row r="579" spans="1:1" x14ac:dyDescent="0.2">
      <c r="A579" s="58">
        <v>41485</v>
      </c>
    </row>
    <row r="580" spans="1:1" x14ac:dyDescent="0.2">
      <c r="A580" s="58">
        <v>41486</v>
      </c>
    </row>
    <row r="581" spans="1:1" x14ac:dyDescent="0.2">
      <c r="A581" s="58">
        <v>41487</v>
      </c>
    </row>
    <row r="582" spans="1:1" x14ac:dyDescent="0.2">
      <c r="A582" s="58">
        <v>41488</v>
      </c>
    </row>
    <row r="583" spans="1:1" x14ac:dyDescent="0.2">
      <c r="A583" s="58">
        <v>41489</v>
      </c>
    </row>
    <row r="584" spans="1:1" x14ac:dyDescent="0.2">
      <c r="A584" s="58">
        <v>41490</v>
      </c>
    </row>
    <row r="585" spans="1:1" x14ac:dyDescent="0.2">
      <c r="A585" s="58">
        <v>41491</v>
      </c>
    </row>
    <row r="586" spans="1:1" x14ac:dyDescent="0.2">
      <c r="A586" s="58">
        <v>41492</v>
      </c>
    </row>
    <row r="587" spans="1:1" x14ac:dyDescent="0.2">
      <c r="A587" s="58">
        <v>41493</v>
      </c>
    </row>
    <row r="588" spans="1:1" x14ac:dyDescent="0.2">
      <c r="A588" s="58">
        <v>41494</v>
      </c>
    </row>
    <row r="589" spans="1:1" x14ac:dyDescent="0.2">
      <c r="A589" s="58">
        <v>41495</v>
      </c>
    </row>
    <row r="590" spans="1:1" x14ac:dyDescent="0.2">
      <c r="A590" s="58">
        <v>41496</v>
      </c>
    </row>
    <row r="591" spans="1:1" x14ac:dyDescent="0.2">
      <c r="A591" s="58">
        <v>41497</v>
      </c>
    </row>
    <row r="592" spans="1:1" x14ac:dyDescent="0.2">
      <c r="A592" s="58">
        <v>41498</v>
      </c>
    </row>
    <row r="593" spans="1:1" x14ac:dyDescent="0.2">
      <c r="A593" s="58">
        <v>41499</v>
      </c>
    </row>
    <row r="594" spans="1:1" x14ac:dyDescent="0.2">
      <c r="A594" s="58">
        <v>41500</v>
      </c>
    </row>
    <row r="595" spans="1:1" x14ac:dyDescent="0.2">
      <c r="A595" s="58">
        <v>41501</v>
      </c>
    </row>
    <row r="596" spans="1:1" x14ac:dyDescent="0.2">
      <c r="A596" s="58">
        <v>41502</v>
      </c>
    </row>
    <row r="597" spans="1:1" x14ac:dyDescent="0.2">
      <c r="A597" s="58">
        <v>41503</v>
      </c>
    </row>
    <row r="598" spans="1:1" x14ac:dyDescent="0.2">
      <c r="A598" s="58">
        <v>41504</v>
      </c>
    </row>
    <row r="599" spans="1:1" x14ac:dyDescent="0.2">
      <c r="A599" s="58">
        <v>41505</v>
      </c>
    </row>
    <row r="600" spans="1:1" x14ac:dyDescent="0.2">
      <c r="A600" s="58">
        <v>41506</v>
      </c>
    </row>
    <row r="601" spans="1:1" x14ac:dyDescent="0.2">
      <c r="A601" s="58">
        <v>41507</v>
      </c>
    </row>
    <row r="602" spans="1:1" x14ac:dyDescent="0.2">
      <c r="A602" s="58">
        <v>41508</v>
      </c>
    </row>
    <row r="603" spans="1:1" x14ac:dyDescent="0.2">
      <c r="A603" s="58">
        <v>41509</v>
      </c>
    </row>
    <row r="604" spans="1:1" x14ac:dyDescent="0.2">
      <c r="A604" s="58">
        <v>41510</v>
      </c>
    </row>
    <row r="605" spans="1:1" x14ac:dyDescent="0.2">
      <c r="A605" s="58">
        <v>41511</v>
      </c>
    </row>
    <row r="606" spans="1:1" x14ac:dyDescent="0.2">
      <c r="A606" s="58">
        <v>41512</v>
      </c>
    </row>
    <row r="607" spans="1:1" x14ac:dyDescent="0.2">
      <c r="A607" s="58">
        <v>41513</v>
      </c>
    </row>
    <row r="608" spans="1:1" x14ac:dyDescent="0.2">
      <c r="A608" s="58">
        <v>41514</v>
      </c>
    </row>
    <row r="609" spans="1:1" x14ac:dyDescent="0.2">
      <c r="A609" s="58">
        <v>41515</v>
      </c>
    </row>
    <row r="610" spans="1:1" x14ac:dyDescent="0.2">
      <c r="A610" s="58">
        <v>41516</v>
      </c>
    </row>
    <row r="611" spans="1:1" x14ac:dyDescent="0.2">
      <c r="A611" s="58">
        <v>41517</v>
      </c>
    </row>
    <row r="612" spans="1:1" x14ac:dyDescent="0.2">
      <c r="A612" s="58">
        <v>41518</v>
      </c>
    </row>
    <row r="613" spans="1:1" x14ac:dyDescent="0.2">
      <c r="A613" s="58">
        <v>41519</v>
      </c>
    </row>
    <row r="614" spans="1:1" x14ac:dyDescent="0.2">
      <c r="A614" s="58">
        <v>41520</v>
      </c>
    </row>
    <row r="615" spans="1:1" x14ac:dyDescent="0.2">
      <c r="A615" s="58">
        <v>41521</v>
      </c>
    </row>
    <row r="616" spans="1:1" x14ac:dyDescent="0.2">
      <c r="A616" s="58">
        <v>41522</v>
      </c>
    </row>
    <row r="617" spans="1:1" x14ac:dyDescent="0.2">
      <c r="A617" s="58">
        <v>41523</v>
      </c>
    </row>
    <row r="618" spans="1:1" x14ac:dyDescent="0.2">
      <c r="A618" s="58">
        <v>41524</v>
      </c>
    </row>
    <row r="619" spans="1:1" x14ac:dyDescent="0.2">
      <c r="A619" s="58">
        <v>41525</v>
      </c>
    </row>
    <row r="620" spans="1:1" x14ac:dyDescent="0.2">
      <c r="A620" s="58">
        <v>41526</v>
      </c>
    </row>
    <row r="621" spans="1:1" x14ac:dyDescent="0.2">
      <c r="A621" s="58">
        <v>41527</v>
      </c>
    </row>
    <row r="622" spans="1:1" x14ac:dyDescent="0.2">
      <c r="A622" s="58">
        <v>41528</v>
      </c>
    </row>
    <row r="623" spans="1:1" x14ac:dyDescent="0.2">
      <c r="A623" s="58">
        <v>41529</v>
      </c>
    </row>
    <row r="624" spans="1:1" x14ac:dyDescent="0.2">
      <c r="A624" s="58">
        <v>41530</v>
      </c>
    </row>
    <row r="625" spans="1:1" x14ac:dyDescent="0.2">
      <c r="A625" s="58">
        <v>41531</v>
      </c>
    </row>
    <row r="626" spans="1:1" x14ac:dyDescent="0.2">
      <c r="A626" s="58">
        <v>41532</v>
      </c>
    </row>
    <row r="627" spans="1:1" x14ac:dyDescent="0.2">
      <c r="A627" s="58">
        <v>41533</v>
      </c>
    </row>
    <row r="628" spans="1:1" x14ac:dyDescent="0.2">
      <c r="A628" s="58">
        <v>41534</v>
      </c>
    </row>
    <row r="629" spans="1:1" x14ac:dyDescent="0.2">
      <c r="A629" s="58">
        <v>41535</v>
      </c>
    </row>
    <row r="630" spans="1:1" x14ac:dyDescent="0.2">
      <c r="A630" s="58">
        <v>41536</v>
      </c>
    </row>
    <row r="631" spans="1:1" x14ac:dyDescent="0.2">
      <c r="A631" s="58">
        <v>41537</v>
      </c>
    </row>
    <row r="632" spans="1:1" x14ac:dyDescent="0.2">
      <c r="A632" s="58">
        <v>41538</v>
      </c>
    </row>
    <row r="633" spans="1:1" x14ac:dyDescent="0.2">
      <c r="A633" s="58">
        <v>41539</v>
      </c>
    </row>
    <row r="634" spans="1:1" x14ac:dyDescent="0.2">
      <c r="A634" s="58">
        <v>41540</v>
      </c>
    </row>
    <row r="635" spans="1:1" x14ac:dyDescent="0.2">
      <c r="A635" s="58">
        <v>41541</v>
      </c>
    </row>
    <row r="636" spans="1:1" x14ac:dyDescent="0.2">
      <c r="A636" s="58">
        <v>41542</v>
      </c>
    </row>
    <row r="637" spans="1:1" x14ac:dyDescent="0.2">
      <c r="A637" s="58">
        <v>41543</v>
      </c>
    </row>
    <row r="638" spans="1:1" x14ac:dyDescent="0.2">
      <c r="A638" s="58">
        <v>41544</v>
      </c>
    </row>
    <row r="639" spans="1:1" x14ac:dyDescent="0.2">
      <c r="A639" s="58">
        <v>41545</v>
      </c>
    </row>
    <row r="640" spans="1:1" x14ac:dyDescent="0.2">
      <c r="A640" s="58">
        <v>41546</v>
      </c>
    </row>
    <row r="641" spans="1:1" x14ac:dyDescent="0.2">
      <c r="A641" s="58">
        <v>41547</v>
      </c>
    </row>
    <row r="642" spans="1:1" x14ac:dyDescent="0.2">
      <c r="A642" s="58">
        <v>41548</v>
      </c>
    </row>
    <row r="643" spans="1:1" x14ac:dyDescent="0.2">
      <c r="A643" s="58">
        <v>41549</v>
      </c>
    </row>
    <row r="644" spans="1:1" x14ac:dyDescent="0.2">
      <c r="A644" s="58">
        <v>41550</v>
      </c>
    </row>
    <row r="645" spans="1:1" x14ac:dyDescent="0.2">
      <c r="A645" s="58">
        <v>41551</v>
      </c>
    </row>
    <row r="646" spans="1:1" x14ac:dyDescent="0.2">
      <c r="A646" s="58">
        <v>41552</v>
      </c>
    </row>
    <row r="647" spans="1:1" x14ac:dyDescent="0.2">
      <c r="A647" s="58">
        <v>41553</v>
      </c>
    </row>
    <row r="648" spans="1:1" x14ac:dyDescent="0.2">
      <c r="A648" s="58">
        <v>41554</v>
      </c>
    </row>
    <row r="649" spans="1:1" x14ac:dyDescent="0.2">
      <c r="A649" s="58">
        <v>41555</v>
      </c>
    </row>
    <row r="650" spans="1:1" x14ac:dyDescent="0.2">
      <c r="A650" s="58">
        <v>41556</v>
      </c>
    </row>
    <row r="651" spans="1:1" x14ac:dyDescent="0.2">
      <c r="A651" s="58">
        <v>41557</v>
      </c>
    </row>
    <row r="652" spans="1:1" x14ac:dyDescent="0.2">
      <c r="A652" s="58">
        <v>41558</v>
      </c>
    </row>
    <row r="653" spans="1:1" x14ac:dyDescent="0.2">
      <c r="A653" s="58">
        <v>41559</v>
      </c>
    </row>
    <row r="654" spans="1:1" x14ac:dyDescent="0.2">
      <c r="A654" s="58">
        <v>41560</v>
      </c>
    </row>
    <row r="655" spans="1:1" x14ac:dyDescent="0.2">
      <c r="A655" s="58">
        <v>41561</v>
      </c>
    </row>
    <row r="656" spans="1:1" x14ac:dyDescent="0.2">
      <c r="A656" s="58">
        <v>41562</v>
      </c>
    </row>
    <row r="657" spans="1:1" x14ac:dyDescent="0.2">
      <c r="A657" s="58">
        <v>41563</v>
      </c>
    </row>
    <row r="658" spans="1:1" x14ac:dyDescent="0.2">
      <c r="A658" s="58">
        <v>41564</v>
      </c>
    </row>
    <row r="659" spans="1:1" x14ac:dyDescent="0.2">
      <c r="A659" s="58">
        <v>41565</v>
      </c>
    </row>
    <row r="660" spans="1:1" x14ac:dyDescent="0.2">
      <c r="A660" s="58">
        <v>41566</v>
      </c>
    </row>
    <row r="661" spans="1:1" x14ac:dyDescent="0.2">
      <c r="A661" s="58">
        <v>41567</v>
      </c>
    </row>
    <row r="662" spans="1:1" x14ac:dyDescent="0.2">
      <c r="A662" s="58">
        <v>41568</v>
      </c>
    </row>
    <row r="663" spans="1:1" x14ac:dyDescent="0.2">
      <c r="A663" s="58">
        <v>41569</v>
      </c>
    </row>
    <row r="664" spans="1:1" x14ac:dyDescent="0.2">
      <c r="A664" s="58">
        <v>41570</v>
      </c>
    </row>
    <row r="665" spans="1:1" x14ac:dyDescent="0.2">
      <c r="A665" s="58">
        <v>41571</v>
      </c>
    </row>
    <row r="666" spans="1:1" x14ac:dyDescent="0.2">
      <c r="A666" s="58">
        <v>41572</v>
      </c>
    </row>
    <row r="667" spans="1:1" x14ac:dyDescent="0.2">
      <c r="A667" s="58">
        <v>41573</v>
      </c>
    </row>
    <row r="668" spans="1:1" x14ac:dyDescent="0.2">
      <c r="A668" s="58">
        <v>41574</v>
      </c>
    </row>
    <row r="669" spans="1:1" x14ac:dyDescent="0.2">
      <c r="A669" s="58">
        <v>41575</v>
      </c>
    </row>
    <row r="670" spans="1:1" x14ac:dyDescent="0.2">
      <c r="A670" s="58">
        <v>41576</v>
      </c>
    </row>
    <row r="671" spans="1:1" x14ac:dyDescent="0.2">
      <c r="A671" s="58">
        <v>41577</v>
      </c>
    </row>
    <row r="672" spans="1:1" x14ac:dyDescent="0.2">
      <c r="A672" s="58">
        <v>41578</v>
      </c>
    </row>
    <row r="673" spans="1:1" x14ac:dyDescent="0.2">
      <c r="A673" s="58">
        <v>41579</v>
      </c>
    </row>
    <row r="674" spans="1:1" x14ac:dyDescent="0.2">
      <c r="A674" s="58">
        <v>41580</v>
      </c>
    </row>
    <row r="675" spans="1:1" x14ac:dyDescent="0.2">
      <c r="A675" s="58">
        <v>41581</v>
      </c>
    </row>
    <row r="676" spans="1:1" x14ac:dyDescent="0.2">
      <c r="A676" s="58">
        <v>41582</v>
      </c>
    </row>
    <row r="677" spans="1:1" x14ac:dyDescent="0.2">
      <c r="A677" s="58">
        <v>41583</v>
      </c>
    </row>
    <row r="678" spans="1:1" x14ac:dyDescent="0.2">
      <c r="A678" s="58">
        <v>41584</v>
      </c>
    </row>
    <row r="679" spans="1:1" x14ac:dyDescent="0.2">
      <c r="A679" s="58">
        <v>41585</v>
      </c>
    </row>
    <row r="680" spans="1:1" x14ac:dyDescent="0.2">
      <c r="A680" s="58">
        <v>41586</v>
      </c>
    </row>
    <row r="681" spans="1:1" x14ac:dyDescent="0.2">
      <c r="A681" s="58">
        <v>41587</v>
      </c>
    </row>
    <row r="682" spans="1:1" x14ac:dyDescent="0.2">
      <c r="A682" s="58">
        <v>41588</v>
      </c>
    </row>
    <row r="683" spans="1:1" x14ac:dyDescent="0.2">
      <c r="A683" s="58">
        <v>41589</v>
      </c>
    </row>
    <row r="684" spans="1:1" x14ac:dyDescent="0.2">
      <c r="A684" s="58">
        <v>41590</v>
      </c>
    </row>
    <row r="685" spans="1:1" x14ac:dyDescent="0.2">
      <c r="A685" s="58">
        <v>41591</v>
      </c>
    </row>
    <row r="686" spans="1:1" x14ac:dyDescent="0.2">
      <c r="A686" s="58">
        <v>41592</v>
      </c>
    </row>
    <row r="687" spans="1:1" x14ac:dyDescent="0.2">
      <c r="A687" s="58">
        <v>41593</v>
      </c>
    </row>
    <row r="688" spans="1:1" x14ac:dyDescent="0.2">
      <c r="A688" s="58">
        <v>41594</v>
      </c>
    </row>
    <row r="689" spans="1:1" x14ac:dyDescent="0.2">
      <c r="A689" s="58">
        <v>41595</v>
      </c>
    </row>
    <row r="690" spans="1:1" x14ac:dyDescent="0.2">
      <c r="A690" s="58">
        <v>41596</v>
      </c>
    </row>
    <row r="691" spans="1:1" x14ac:dyDescent="0.2">
      <c r="A691" s="58">
        <v>41597</v>
      </c>
    </row>
    <row r="692" spans="1:1" x14ac:dyDescent="0.2">
      <c r="A692" s="58">
        <v>41598</v>
      </c>
    </row>
    <row r="693" spans="1:1" x14ac:dyDescent="0.2">
      <c r="A693" s="58">
        <v>41599</v>
      </c>
    </row>
    <row r="694" spans="1:1" x14ac:dyDescent="0.2">
      <c r="A694" s="58">
        <v>41600</v>
      </c>
    </row>
    <row r="695" spans="1:1" x14ac:dyDescent="0.2">
      <c r="A695" s="58">
        <v>41601</v>
      </c>
    </row>
    <row r="696" spans="1:1" x14ac:dyDescent="0.2">
      <c r="A696" s="58">
        <v>41602</v>
      </c>
    </row>
    <row r="697" spans="1:1" x14ac:dyDescent="0.2">
      <c r="A697" s="58">
        <v>41603</v>
      </c>
    </row>
    <row r="698" spans="1:1" x14ac:dyDescent="0.2">
      <c r="A698" s="58">
        <v>41604</v>
      </c>
    </row>
    <row r="699" spans="1:1" x14ac:dyDescent="0.2">
      <c r="A699" s="58">
        <v>41605</v>
      </c>
    </row>
    <row r="700" spans="1:1" x14ac:dyDescent="0.2">
      <c r="A700" s="58">
        <v>41606</v>
      </c>
    </row>
    <row r="701" spans="1:1" x14ac:dyDescent="0.2">
      <c r="A701" s="58">
        <v>41607</v>
      </c>
    </row>
    <row r="702" spans="1:1" x14ac:dyDescent="0.2">
      <c r="A702" s="58">
        <v>41608</v>
      </c>
    </row>
    <row r="703" spans="1:1" x14ac:dyDescent="0.2">
      <c r="A703" s="58">
        <v>41609</v>
      </c>
    </row>
    <row r="704" spans="1:1" x14ac:dyDescent="0.2">
      <c r="A704" s="58">
        <v>41610</v>
      </c>
    </row>
    <row r="705" spans="1:1" x14ac:dyDescent="0.2">
      <c r="A705" s="58">
        <v>41611</v>
      </c>
    </row>
    <row r="706" spans="1:1" x14ac:dyDescent="0.2">
      <c r="A706" s="58">
        <v>41612</v>
      </c>
    </row>
    <row r="707" spans="1:1" x14ac:dyDescent="0.2">
      <c r="A707" s="58">
        <v>41613</v>
      </c>
    </row>
    <row r="708" spans="1:1" x14ac:dyDescent="0.2">
      <c r="A708" s="58">
        <v>41614</v>
      </c>
    </row>
    <row r="709" spans="1:1" x14ac:dyDescent="0.2">
      <c r="A709" s="58">
        <v>41615</v>
      </c>
    </row>
    <row r="710" spans="1:1" x14ac:dyDescent="0.2">
      <c r="A710" s="58">
        <v>41616</v>
      </c>
    </row>
    <row r="711" spans="1:1" x14ac:dyDescent="0.2">
      <c r="A711" s="58">
        <v>41617</v>
      </c>
    </row>
    <row r="712" spans="1:1" x14ac:dyDescent="0.2">
      <c r="A712" s="58">
        <v>41618</v>
      </c>
    </row>
    <row r="713" spans="1:1" x14ac:dyDescent="0.2">
      <c r="A713" s="58">
        <v>41619</v>
      </c>
    </row>
    <row r="714" spans="1:1" x14ac:dyDescent="0.2">
      <c r="A714" s="58">
        <v>41620</v>
      </c>
    </row>
    <row r="715" spans="1:1" x14ac:dyDescent="0.2">
      <c r="A715" s="58">
        <v>41621</v>
      </c>
    </row>
    <row r="716" spans="1:1" x14ac:dyDescent="0.2">
      <c r="A716" s="58">
        <v>41622</v>
      </c>
    </row>
    <row r="717" spans="1:1" x14ac:dyDescent="0.2">
      <c r="A717" s="58">
        <v>41623</v>
      </c>
    </row>
    <row r="718" spans="1:1" x14ac:dyDescent="0.2">
      <c r="A718" s="58">
        <v>41624</v>
      </c>
    </row>
    <row r="719" spans="1:1" x14ac:dyDescent="0.2">
      <c r="A719" s="58">
        <v>41625</v>
      </c>
    </row>
    <row r="720" spans="1:1" x14ac:dyDescent="0.2">
      <c r="A720" s="58">
        <v>41626</v>
      </c>
    </row>
    <row r="721" spans="1:1" x14ac:dyDescent="0.2">
      <c r="A721" s="58">
        <v>41627</v>
      </c>
    </row>
    <row r="722" spans="1:1" x14ac:dyDescent="0.2">
      <c r="A722" s="58">
        <v>41628</v>
      </c>
    </row>
    <row r="723" spans="1:1" x14ac:dyDescent="0.2">
      <c r="A723" s="58">
        <v>41629</v>
      </c>
    </row>
    <row r="724" spans="1:1" x14ac:dyDescent="0.2">
      <c r="A724" s="58">
        <v>41630</v>
      </c>
    </row>
    <row r="725" spans="1:1" x14ac:dyDescent="0.2">
      <c r="A725" s="58">
        <v>41631</v>
      </c>
    </row>
    <row r="726" spans="1:1" x14ac:dyDescent="0.2">
      <c r="A726" s="58">
        <v>41632</v>
      </c>
    </row>
    <row r="727" spans="1:1" x14ac:dyDescent="0.2">
      <c r="A727" s="58">
        <v>41633</v>
      </c>
    </row>
    <row r="728" spans="1:1" x14ac:dyDescent="0.2">
      <c r="A728" s="58">
        <v>41634</v>
      </c>
    </row>
    <row r="729" spans="1:1" x14ac:dyDescent="0.2">
      <c r="A729" s="58">
        <v>41635</v>
      </c>
    </row>
    <row r="730" spans="1:1" x14ac:dyDescent="0.2">
      <c r="A730" s="58">
        <v>41636</v>
      </c>
    </row>
    <row r="731" spans="1:1" x14ac:dyDescent="0.2">
      <c r="A731" s="58">
        <v>41637</v>
      </c>
    </row>
    <row r="732" spans="1:1" x14ac:dyDescent="0.2">
      <c r="A732" s="58">
        <v>41638</v>
      </c>
    </row>
    <row r="733" spans="1:1" x14ac:dyDescent="0.2">
      <c r="A733" s="58">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User</cp:lastModifiedBy>
  <cp:lastPrinted>2022-01-18T11:19:52Z</cp:lastPrinted>
  <dcterms:created xsi:type="dcterms:W3CDTF">2011-12-27T13:20:18Z</dcterms:created>
  <dcterms:modified xsi:type="dcterms:W3CDTF">2022-01-18T11:28:43Z</dcterms:modified>
</cp:coreProperties>
</file>